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77e152e98e463938/デスクトップ/"/>
    </mc:Choice>
  </mc:AlternateContent>
  <xr:revisionPtr revIDLastSave="2932" documentId="8_{1232EEA8-F70D-4B48-A7DF-4F6211C77441}" xr6:coauthVersionLast="47" xr6:coauthVersionMax="47" xr10:uidLastSave="{46122D8A-EEE8-4D36-B9C6-3C2AD6325249}"/>
  <bookViews>
    <workbookView xWindow="3510" yWindow="720" windowWidth="16815" windowHeight="15480" xr2:uid="{A5F9FAD6-C442-479C-9F6E-ED9863CC258A}"/>
  </bookViews>
  <sheets>
    <sheet name="エリア軒数一覧表" sheetId="11" r:id="rId1"/>
    <sheet name="Sheet1" sheetId="12" r:id="rId2"/>
  </sheets>
  <definedNames>
    <definedName name="A2_10000枚以上" localSheetId="0">エリア軒数一覧表!$Q$15</definedName>
    <definedName name="A2_10000枚以上">Sheet1!$C$14</definedName>
    <definedName name="A2_10000枚未満" localSheetId="0">エリア軒数一覧表!$Q$9</definedName>
    <definedName name="A2_10000枚未満">Sheet1!$C$8</definedName>
    <definedName name="A3_10000枚以上" localSheetId="0">エリア軒数一覧表!$Q$13</definedName>
    <definedName name="A3_10000枚以上">Sheet1!$C$12</definedName>
    <definedName name="A3_10000枚未満" localSheetId="0">エリア軒数一覧表!$Q$7</definedName>
    <definedName name="A3_10000枚未満">Sheet1!$C$6</definedName>
    <definedName name="A4以下_10000枚以上" localSheetId="0">エリア軒数一覧表!$Q$11</definedName>
    <definedName name="A4以下_10000枚以上">Sheet1!$C$10</definedName>
    <definedName name="A4以下_10000枚未満" localSheetId="0">エリア軒数一覧表!$Q$5</definedName>
    <definedName name="A4以下_10000枚未満">Sheet1!$C$4</definedName>
    <definedName name="B2以上_10000枚以上" localSheetId="0">エリア軒数一覧表!$Q$16</definedName>
    <definedName name="B2以上_10000枚以上">Sheet1!$C$15</definedName>
    <definedName name="B2以上_10000枚未満" localSheetId="0">エリア軒数一覧表!$Q$10</definedName>
    <definedName name="B2以上_10000枚未満">Sheet1!$C$9</definedName>
    <definedName name="B3_10000枚以上" localSheetId="0">エリア軒数一覧表!$Q$14</definedName>
    <definedName name="B3_10000枚以上">Sheet1!$C$13</definedName>
    <definedName name="B3_10000枚未満" localSheetId="0">エリア軒数一覧表!$Q$8</definedName>
    <definedName name="B3_10000枚未満">Sheet1!$C$7</definedName>
    <definedName name="B4_10000枚以上" localSheetId="0">エリア軒数一覧表!$Q$12</definedName>
    <definedName name="B4_10000枚以上">Sheet1!$C$11</definedName>
    <definedName name="B4_10000枚未満" localSheetId="0">エリア軒数一覧表!$Q$6</definedName>
    <definedName name="B4_10000枚未満">Sheet1!$C$5</definedName>
    <definedName name="_xlnm.Print_Area" localSheetId="0">エリア軒数一覧表!$A$2:$N$123,エリア軒数一覧表!$A$127:$N$248</definedName>
    <definedName name="カテゴリー" localSheetId="0">エリア軒数一覧表!$Q$4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2" i="11" l="1"/>
  <c r="E43" i="11"/>
  <c r="D43" i="11"/>
  <c r="F198" i="11"/>
  <c r="F197" i="11"/>
  <c r="M197" i="11"/>
  <c r="E109" i="11"/>
  <c r="N128" i="11"/>
  <c r="K204" i="11"/>
  <c r="L204" i="11"/>
  <c r="L199" i="11"/>
  <c r="K199" i="11"/>
  <c r="E215" i="11"/>
  <c r="D215" i="11"/>
  <c r="E211" i="11"/>
  <c r="D211" i="11"/>
  <c r="E191" i="11"/>
  <c r="D191" i="11"/>
  <c r="L187" i="11"/>
  <c r="K187" i="11"/>
  <c r="L169" i="11"/>
  <c r="K169" i="11"/>
  <c r="E160" i="11"/>
  <c r="D160" i="11"/>
  <c r="E205" i="11"/>
  <c r="D205" i="11"/>
  <c r="L148" i="11"/>
  <c r="K148" i="11"/>
  <c r="E199" i="11"/>
  <c r="D199" i="11"/>
  <c r="E150" i="11"/>
  <c r="D150" i="11"/>
  <c r="L84" i="11"/>
  <c r="K84" i="11"/>
  <c r="D109" i="11"/>
  <c r="E83" i="11"/>
  <c r="D83" i="11"/>
  <c r="L55" i="11"/>
  <c r="K55" i="11"/>
  <c r="L35" i="11"/>
  <c r="K35" i="11"/>
  <c r="L14" i="11"/>
  <c r="K14" i="11"/>
  <c r="K231" i="11" l="1"/>
  <c r="J238" i="11"/>
  <c r="M228" i="11"/>
  <c r="M204" i="11" s="1"/>
  <c r="M110" i="11"/>
  <c r="F90" i="11" l="1"/>
  <c r="F98" i="11"/>
  <c r="F106" i="11"/>
  <c r="F99" i="11"/>
  <c r="F107" i="11"/>
  <c r="F91" i="11"/>
  <c r="F92" i="11"/>
  <c r="F100" i="11"/>
  <c r="F108" i="11"/>
  <c r="F101" i="11"/>
  <c r="F89" i="11"/>
  <c r="F93" i="11"/>
  <c r="F94" i="11"/>
  <c r="F102" i="11"/>
  <c r="F104" i="11"/>
  <c r="F95" i="11"/>
  <c r="F103" i="11"/>
  <c r="F96" i="11"/>
  <c r="F105" i="11"/>
  <c r="F97" i="11"/>
  <c r="F9" i="11"/>
  <c r="F10" i="11"/>
  <c r="F11" i="11"/>
  <c r="F12" i="11"/>
  <c r="F13" i="11"/>
  <c r="M7" i="11"/>
  <c r="F14" i="11"/>
  <c r="F7" i="11"/>
  <c r="M8" i="11"/>
  <c r="F15" i="11"/>
  <c r="M6" i="11"/>
  <c r="M9" i="11"/>
  <c r="F16" i="11"/>
  <c r="M10" i="11"/>
  <c r="F6" i="11"/>
  <c r="M11" i="11"/>
  <c r="M12" i="11"/>
  <c r="F8" i="11"/>
  <c r="M13" i="11"/>
  <c r="M199" i="11"/>
  <c r="F203" i="11"/>
  <c r="F204" i="11"/>
  <c r="F202" i="11"/>
  <c r="M65" i="11"/>
  <c r="F82" i="11"/>
  <c r="M156" i="11"/>
  <c r="M163" i="11"/>
  <c r="M164" i="11"/>
  <c r="M165" i="11"/>
  <c r="M166" i="11"/>
  <c r="M168" i="11"/>
  <c r="M158" i="11"/>
  <c r="M162" i="11"/>
  <c r="M167" i="11"/>
  <c r="M157" i="11"/>
  <c r="M159" i="11"/>
  <c r="M161" i="11"/>
  <c r="M160" i="11"/>
  <c r="M138" i="11"/>
  <c r="M140" i="11"/>
  <c r="M186" i="11"/>
  <c r="F208" i="11"/>
  <c r="M24" i="11"/>
  <c r="F64" i="11"/>
  <c r="F50" i="11"/>
  <c r="F25" i="11"/>
  <c r="M49" i="11"/>
  <c r="M64" i="11"/>
  <c r="F80" i="11"/>
  <c r="F38" i="11"/>
  <c r="M48" i="11"/>
  <c r="M63" i="11"/>
  <c r="M26" i="11"/>
  <c r="M25" i="11"/>
  <c r="F79" i="11"/>
  <c r="F66" i="11"/>
  <c r="F65" i="11"/>
  <c r="F51" i="11"/>
  <c r="F39" i="11"/>
  <c r="F49" i="11"/>
  <c r="F37" i="11"/>
  <c r="M80" i="11"/>
  <c r="M79" i="11"/>
  <c r="F81" i="11"/>
  <c r="M31" i="11"/>
  <c r="F29" i="11"/>
  <c r="M42" i="11"/>
  <c r="F71" i="11"/>
  <c r="M69" i="11"/>
  <c r="F36" i="11"/>
  <c r="F78" i="11"/>
  <c r="F48" i="11"/>
  <c r="M61" i="11"/>
  <c r="M22" i="11"/>
  <c r="F35" i="11"/>
  <c r="M46" i="11"/>
  <c r="F62" i="11"/>
  <c r="F47" i="11"/>
  <c r="M76" i="11"/>
  <c r="M60" i="11"/>
  <c r="M34" i="11"/>
  <c r="M45" i="11"/>
  <c r="F76" i="11"/>
  <c r="M75" i="11"/>
  <c r="M59" i="11"/>
  <c r="F34" i="11"/>
  <c r="F75" i="11"/>
  <c r="F60" i="11"/>
  <c r="M74" i="11"/>
  <c r="M83" i="11"/>
  <c r="M38" i="11"/>
  <c r="F59" i="11"/>
  <c r="M73" i="11"/>
  <c r="M54" i="11"/>
  <c r="F58" i="11"/>
  <c r="M72" i="11"/>
  <c r="M43" i="11"/>
  <c r="F57" i="11"/>
  <c r="M71" i="11"/>
  <c r="F21" i="11"/>
  <c r="M52" i="11"/>
  <c r="F56" i="11"/>
  <c r="M70" i="11"/>
  <c r="M30" i="11"/>
  <c r="F28" i="11"/>
  <c r="M51" i="11"/>
  <c r="M41" i="11"/>
  <c r="F70" i="11"/>
  <c r="F55" i="11"/>
  <c r="M68" i="11"/>
  <c r="M62" i="11"/>
  <c r="M47" i="11"/>
  <c r="F63" i="11"/>
  <c r="M77" i="11"/>
  <c r="F23" i="11"/>
  <c r="F77" i="11"/>
  <c r="F22" i="11"/>
  <c r="F61" i="11"/>
  <c r="M44" i="11"/>
  <c r="M21" i="11"/>
  <c r="F32" i="11"/>
  <c r="F73" i="11"/>
  <c r="M53" i="11"/>
  <c r="M32" i="11"/>
  <c r="F30" i="11"/>
  <c r="M29" i="11"/>
  <c r="F42" i="11"/>
  <c r="M40" i="11"/>
  <c r="F54" i="11"/>
  <c r="M58" i="11"/>
  <c r="M67" i="11"/>
  <c r="M28" i="11"/>
  <c r="F41" i="11"/>
  <c r="F26" i="11"/>
  <c r="M50" i="11"/>
  <c r="M39" i="11"/>
  <c r="F68" i="11"/>
  <c r="F53" i="11"/>
  <c r="M82" i="11"/>
  <c r="M66" i="11"/>
  <c r="M78" i="11"/>
  <c r="M23" i="11"/>
  <c r="F24" i="11"/>
  <c r="F33" i="11"/>
  <c r="F74" i="11"/>
  <c r="M33" i="11"/>
  <c r="F31" i="11"/>
  <c r="F72" i="11"/>
  <c r="F27" i="11"/>
  <c r="F69" i="11"/>
  <c r="M27" i="11"/>
  <c r="F40" i="11"/>
  <c r="F46" i="11"/>
  <c r="F67" i="11"/>
  <c r="F52" i="11"/>
  <c r="M81" i="11"/>
  <c r="F214" i="11"/>
  <c r="F215" i="11" s="1"/>
  <c r="M183" i="11"/>
  <c r="F163" i="11"/>
  <c r="M147" i="11"/>
  <c r="F172" i="11"/>
  <c r="F143" i="11"/>
  <c r="M178" i="11"/>
  <c r="F185" i="11"/>
  <c r="M144" i="11"/>
  <c r="F184" i="11"/>
  <c r="M175" i="11"/>
  <c r="F183" i="11"/>
  <c r="M142" i="11"/>
  <c r="F182" i="11"/>
  <c r="M173" i="11"/>
  <c r="F181" i="11"/>
  <c r="F165" i="11"/>
  <c r="F136" i="11"/>
  <c r="M139" i="11"/>
  <c r="F156" i="11"/>
  <c r="F164" i="11"/>
  <c r="M131" i="11"/>
  <c r="M182" i="11"/>
  <c r="F174" i="11"/>
  <c r="M181" i="11"/>
  <c r="F189" i="11"/>
  <c r="F144" i="11"/>
  <c r="F187" i="11"/>
  <c r="M146" i="11"/>
  <c r="F186" i="11"/>
  <c r="M177" i="11"/>
  <c r="F169" i="11"/>
  <c r="M176" i="11"/>
  <c r="F168" i="11"/>
  <c r="F139" i="11"/>
  <c r="F159" i="11"/>
  <c r="F167" i="11"/>
  <c r="F158" i="11"/>
  <c r="F166" i="11"/>
  <c r="F180" i="11"/>
  <c r="F135" i="11"/>
  <c r="M137" i="11"/>
  <c r="M172" i="11"/>
  <c r="F210" i="11"/>
  <c r="F147" i="11"/>
  <c r="M132" i="11"/>
  <c r="F145" i="11"/>
  <c r="F142" i="11"/>
  <c r="F141" i="11"/>
  <c r="M143" i="11"/>
  <c r="M174" i="11"/>
  <c r="F137" i="11"/>
  <c r="M141" i="11"/>
  <c r="F179" i="11"/>
  <c r="F131" i="11"/>
  <c r="F134" i="11"/>
  <c r="M136" i="11"/>
  <c r="F209" i="11"/>
  <c r="F176" i="11"/>
  <c r="M133" i="11"/>
  <c r="F175" i="11"/>
  <c r="F146" i="11"/>
  <c r="F190" i="11"/>
  <c r="F173" i="11"/>
  <c r="M180" i="11"/>
  <c r="F188" i="11"/>
  <c r="M179" i="11"/>
  <c r="F171" i="11"/>
  <c r="F170" i="11"/>
  <c r="M145" i="11"/>
  <c r="F140" i="11"/>
  <c r="F155" i="11"/>
  <c r="F138" i="11"/>
  <c r="F157" i="11"/>
  <c r="F178" i="11"/>
  <c r="F149" i="11"/>
  <c r="F133" i="11"/>
  <c r="M135" i="11"/>
  <c r="M185" i="11"/>
  <c r="M155" i="11"/>
  <c r="F177" i="11"/>
  <c r="F148" i="11"/>
  <c r="F132" i="11"/>
  <c r="M134" i="11"/>
  <c r="M184" i="11"/>
  <c r="F109" i="11" l="1"/>
  <c r="F43" i="11"/>
  <c r="F199" i="11"/>
  <c r="F205" i="11"/>
  <c r="M187" i="11"/>
  <c r="M55" i="11"/>
  <c r="F150" i="11"/>
  <c r="F160" i="11"/>
  <c r="M148" i="11"/>
  <c r="M84" i="11"/>
  <c r="M35" i="11"/>
  <c r="F211" i="11"/>
  <c r="M169" i="11"/>
  <c r="F191" i="11"/>
  <c r="M14" i="11"/>
  <c r="F83" i="11"/>
  <c r="M231" i="11" l="1"/>
  <c r="M234" i="11" s="1"/>
  <c r="J119" i="11"/>
  <c r="J243" i="11" s="1"/>
  <c r="K113" i="11"/>
  <c r="M113" i="11"/>
  <c r="M116" i="11" s="1"/>
</calcChain>
</file>

<file path=xl/sharedStrings.xml><?xml version="1.0" encoding="utf-8"?>
<sst xmlns="http://schemas.openxmlformats.org/spreadsheetml/2006/main" count="575" uniqueCount="364">
  <si>
    <r>
      <rPr>
        <sz val="16"/>
        <color rgb="FFFF0000"/>
        <rFont val="ＭＳ Ｐゴシック"/>
        <family val="2"/>
        <charset val="128"/>
      </rPr>
      <t>【お見積り依頼方法】①まずお客様情報を入力下さい→②配布を希望するエリアに数量を入れて下さい→③保存したデータをメール添付か、印刷して</t>
    </r>
    <r>
      <rPr>
        <sz val="16"/>
        <color rgb="FFFF0000"/>
        <rFont val="Arial"/>
        <family val="2"/>
      </rPr>
      <t>FAX</t>
    </r>
    <r>
      <rPr>
        <sz val="16"/>
        <color rgb="FFFF0000"/>
        <rFont val="ＭＳ Ｐゴシック"/>
        <family val="2"/>
        <charset val="128"/>
      </rPr>
      <t>で当社までお送り下さい。</t>
    </r>
    <rPh sb="2" eb="4">
      <t>ミツモ</t>
    </rPh>
    <rPh sb="5" eb="7">
      <t>イライ</t>
    </rPh>
    <rPh sb="7" eb="9">
      <t>ホウホウ</t>
    </rPh>
    <rPh sb="14" eb="16">
      <t>キャクサマ</t>
    </rPh>
    <rPh sb="16" eb="18">
      <t>ジョウホウ</t>
    </rPh>
    <rPh sb="19" eb="21">
      <t>ニュウリョク</t>
    </rPh>
    <rPh sb="21" eb="22">
      <t>クダ</t>
    </rPh>
    <rPh sb="26" eb="28">
      <t>ハイフ</t>
    </rPh>
    <rPh sb="29" eb="31">
      <t>キボウ</t>
    </rPh>
    <rPh sb="37" eb="39">
      <t>スウリョウ</t>
    </rPh>
    <rPh sb="40" eb="41">
      <t>イ</t>
    </rPh>
    <rPh sb="43" eb="44">
      <t>クダ</t>
    </rPh>
    <rPh sb="48" eb="50">
      <t>ホゾン</t>
    </rPh>
    <rPh sb="59" eb="61">
      <t>テンプ</t>
    </rPh>
    <rPh sb="63" eb="65">
      <t>インサツ</t>
    </rPh>
    <rPh sb="71" eb="73">
      <t>トウシャ</t>
    </rPh>
    <rPh sb="76" eb="77">
      <t>オク</t>
    </rPh>
    <rPh sb="78" eb="79">
      <t>クダ</t>
    </rPh>
    <phoneticPr fontId="1"/>
  </si>
  <si>
    <r>
      <rPr>
        <b/>
        <sz val="16"/>
        <color theme="1"/>
        <rFont val="MT平成ゴシック体W5 JIS X 0213"/>
        <family val="3"/>
        <charset val="128"/>
      </rPr>
      <t>配布エリア一覧表</t>
    </r>
    <r>
      <rPr>
        <b/>
        <sz val="16"/>
        <color theme="1"/>
        <rFont val="Arial"/>
        <family val="2"/>
      </rPr>
      <t>(</t>
    </r>
    <r>
      <rPr>
        <b/>
        <sz val="16"/>
        <color theme="1"/>
        <rFont val="MT平成ゴシック体W5 JIS X 0213"/>
        <family val="3"/>
        <charset val="128"/>
      </rPr>
      <t>注文表</t>
    </r>
    <r>
      <rPr>
        <b/>
        <sz val="16"/>
        <color theme="1"/>
        <rFont val="Arial"/>
        <family val="2"/>
      </rPr>
      <t>)</t>
    </r>
    <r>
      <rPr>
        <b/>
        <sz val="16"/>
        <color theme="1"/>
        <rFont val="Yu Gothic"/>
        <family val="2"/>
        <charset val="128"/>
      </rPr>
      <t>　</t>
    </r>
    <r>
      <rPr>
        <b/>
        <sz val="16"/>
        <color theme="1"/>
        <rFont val="Arial"/>
        <family val="2"/>
      </rPr>
      <t>P.1</t>
    </r>
    <rPh sb="0" eb="2">
      <t>ハイフ</t>
    </rPh>
    <rPh sb="5" eb="8">
      <t>イチランヒョウ</t>
    </rPh>
    <rPh sb="9" eb="11">
      <t>チュウモン</t>
    </rPh>
    <rPh sb="11" eb="12">
      <t>ヒョウ</t>
    </rPh>
    <phoneticPr fontId="1"/>
  </si>
  <si>
    <r>
      <rPr>
        <b/>
        <sz val="12"/>
        <color theme="1"/>
        <rFont val="ＭＳ Ｐゴシック"/>
        <family val="2"/>
        <charset val="128"/>
      </rPr>
      <t>カテゴリー</t>
    </r>
    <phoneticPr fontId="1"/>
  </si>
  <si>
    <t>単価</t>
    <rPh sb="0" eb="2">
      <t>タンカ</t>
    </rPh>
    <phoneticPr fontId="1"/>
  </si>
  <si>
    <r>
      <rPr>
        <b/>
        <sz val="11"/>
        <color theme="1"/>
        <rFont val="MT平成ゴシック体W5 JIS X 0213"/>
        <family val="3"/>
        <charset val="128"/>
      </rPr>
      <t>番号</t>
    </r>
    <rPh sb="0" eb="2">
      <t>バンゴウ</t>
    </rPh>
    <phoneticPr fontId="1"/>
  </si>
  <si>
    <r>
      <rPr>
        <b/>
        <sz val="11"/>
        <color theme="1"/>
        <rFont val="MT平成ゴシック体W5 JIS X 0213"/>
        <family val="3"/>
        <charset val="128"/>
      </rPr>
      <t>区分</t>
    </r>
    <rPh sb="0" eb="2">
      <t>クブン</t>
    </rPh>
    <phoneticPr fontId="1"/>
  </si>
  <si>
    <r>
      <rPr>
        <b/>
        <sz val="11"/>
        <color theme="1"/>
        <rFont val="MT平成ゴシック体W5 JIS X 0213"/>
        <family val="3"/>
        <charset val="128"/>
      </rPr>
      <t>町名</t>
    </r>
    <rPh sb="0" eb="2">
      <t>チョウメイ</t>
    </rPh>
    <phoneticPr fontId="1"/>
  </si>
  <si>
    <r>
      <rPr>
        <b/>
        <sz val="11"/>
        <color theme="1"/>
        <rFont val="MT平成ゴシック体W5 JIS X 0213"/>
        <family val="3"/>
        <charset val="128"/>
      </rPr>
      <t>軒数</t>
    </r>
    <rPh sb="0" eb="2">
      <t>ケンスウ</t>
    </rPh>
    <phoneticPr fontId="1"/>
  </si>
  <si>
    <r>
      <rPr>
        <b/>
        <sz val="11"/>
        <color theme="1"/>
        <rFont val="MT平成ゴシック体W5 JIS X 0213"/>
        <family val="3"/>
        <charset val="128"/>
      </rPr>
      <t>希望数</t>
    </r>
    <rPh sb="0" eb="2">
      <t>キボウ</t>
    </rPh>
    <rPh sb="2" eb="3">
      <t>スウ</t>
    </rPh>
    <phoneticPr fontId="1"/>
  </si>
  <si>
    <r>
      <rPr>
        <b/>
        <sz val="11"/>
        <color theme="1"/>
        <rFont val="MT平成ゴシック体W5 JIS X 0213"/>
        <family val="3"/>
        <charset val="128"/>
      </rPr>
      <t>料金</t>
    </r>
    <r>
      <rPr>
        <b/>
        <sz val="11"/>
        <color theme="1"/>
        <rFont val="Arial"/>
        <family val="2"/>
      </rPr>
      <t>(</t>
    </r>
    <r>
      <rPr>
        <b/>
        <sz val="11"/>
        <color theme="1"/>
        <rFont val="MT平成ゴシック体W5 JIS X 0213"/>
        <family val="3"/>
        <charset val="128"/>
      </rPr>
      <t>税別</t>
    </r>
    <r>
      <rPr>
        <b/>
        <sz val="11"/>
        <color theme="1"/>
        <rFont val="Arial"/>
        <family val="2"/>
      </rPr>
      <t>)</t>
    </r>
    <rPh sb="0" eb="2">
      <t>リョウキン</t>
    </rPh>
    <rPh sb="3" eb="5">
      <t>ゼイベツ</t>
    </rPh>
    <phoneticPr fontId="1"/>
  </si>
  <si>
    <r>
      <t>MAP</t>
    </r>
    <r>
      <rPr>
        <b/>
        <sz val="10"/>
        <color theme="1"/>
        <rFont val="MT平成ゴシック体W5 JIS X 0213"/>
        <family val="3"/>
        <charset val="128"/>
      </rPr>
      <t>番号</t>
    </r>
    <rPh sb="3" eb="5">
      <t>バンゴウ</t>
    </rPh>
    <phoneticPr fontId="1"/>
  </si>
  <si>
    <t>A4以下(10000枚未満)</t>
    <rPh sb="2" eb="4">
      <t>イカ</t>
    </rPh>
    <rPh sb="10" eb="11">
      <t>マイ</t>
    </rPh>
    <rPh sb="11" eb="13">
      <t>ミマン</t>
    </rPh>
    <phoneticPr fontId="1"/>
  </si>
  <si>
    <t>吉身</t>
    <rPh sb="0" eb="2">
      <t>ヨシミ</t>
    </rPh>
    <phoneticPr fontId="1"/>
  </si>
  <si>
    <t>石田・三宅・十二里</t>
    <rPh sb="0" eb="2">
      <t>イシダ</t>
    </rPh>
    <rPh sb="3" eb="5">
      <t>ミヤケ</t>
    </rPh>
    <rPh sb="6" eb="9">
      <t>ジュウニリ</t>
    </rPh>
    <phoneticPr fontId="1"/>
  </si>
  <si>
    <t>B4(10000枚未満)</t>
    <rPh sb="8" eb="9">
      <t>マイ</t>
    </rPh>
    <rPh sb="9" eb="11">
      <t>ミマン</t>
    </rPh>
    <phoneticPr fontId="1"/>
  </si>
  <si>
    <t>岡町・立入・浮気町</t>
    <rPh sb="0" eb="2">
      <t>オカチョウ</t>
    </rPh>
    <rPh sb="3" eb="5">
      <t>タテイリ</t>
    </rPh>
    <rPh sb="6" eb="9">
      <t>ウワキチョウ</t>
    </rPh>
    <phoneticPr fontId="1"/>
  </si>
  <si>
    <t>横江・欲賀・大林</t>
    <rPh sb="0" eb="2">
      <t>ヨコエ</t>
    </rPh>
    <rPh sb="3" eb="4">
      <t>ホ</t>
    </rPh>
    <rPh sb="4" eb="5">
      <t>ガ</t>
    </rPh>
    <rPh sb="6" eb="8">
      <t>オオバヤシ</t>
    </rPh>
    <phoneticPr fontId="1"/>
  </si>
  <si>
    <t>A3(10000枚未満)</t>
    <rPh sb="8" eb="9">
      <t>マイ</t>
    </rPh>
    <rPh sb="9" eb="11">
      <t>ミマン</t>
    </rPh>
    <phoneticPr fontId="1"/>
  </si>
  <si>
    <t>守山</t>
    <rPh sb="0" eb="2">
      <t>モリヤマ</t>
    </rPh>
    <phoneticPr fontId="1"/>
  </si>
  <si>
    <t>矢島・赤野井・森川原・山賀・杉江</t>
    <rPh sb="0" eb="2">
      <t>ヤジマ</t>
    </rPh>
    <rPh sb="3" eb="6">
      <t>アカノイ</t>
    </rPh>
    <rPh sb="7" eb="10">
      <t>モリカワハラ</t>
    </rPh>
    <rPh sb="11" eb="13">
      <t>ヤマガ</t>
    </rPh>
    <rPh sb="14" eb="16">
      <t>スギエ</t>
    </rPh>
    <phoneticPr fontId="1"/>
  </si>
  <si>
    <t>B3(10000枚未満)</t>
    <rPh sb="8" eb="9">
      <t>マイ</t>
    </rPh>
    <rPh sb="9" eb="11">
      <t>ミマン</t>
    </rPh>
    <phoneticPr fontId="1"/>
  </si>
  <si>
    <t>今宿</t>
    <rPh sb="0" eb="2">
      <t>イマジュク</t>
    </rPh>
    <phoneticPr fontId="1"/>
  </si>
  <si>
    <t>播磨田町・今市町・荒見町</t>
    <rPh sb="0" eb="2">
      <t>ハリマ</t>
    </rPh>
    <rPh sb="2" eb="3">
      <t>タ</t>
    </rPh>
    <rPh sb="3" eb="4">
      <t>チョウ</t>
    </rPh>
    <rPh sb="5" eb="7">
      <t>イマイチ</t>
    </rPh>
    <rPh sb="7" eb="8">
      <t>チョウ</t>
    </rPh>
    <rPh sb="9" eb="11">
      <t>アラミ</t>
    </rPh>
    <rPh sb="11" eb="12">
      <t>チョウ</t>
    </rPh>
    <phoneticPr fontId="1"/>
  </si>
  <si>
    <t>A2(10000枚未満)</t>
    <rPh sb="8" eb="9">
      <t>マイ</t>
    </rPh>
    <rPh sb="9" eb="11">
      <t>ミマン</t>
    </rPh>
    <phoneticPr fontId="1"/>
  </si>
  <si>
    <t>小島町・阿比留町</t>
    <rPh sb="0" eb="2">
      <t>コジマ</t>
    </rPh>
    <rPh sb="2" eb="3">
      <t>チョウ</t>
    </rPh>
    <rPh sb="4" eb="7">
      <t>アビル</t>
    </rPh>
    <rPh sb="7" eb="8">
      <t>チョウ</t>
    </rPh>
    <phoneticPr fontId="1"/>
  </si>
  <si>
    <t>B2以上(10000枚未満)</t>
    <rPh sb="2" eb="4">
      <t>イジョウ</t>
    </rPh>
    <rPh sb="10" eb="11">
      <t>マイ</t>
    </rPh>
    <rPh sb="11" eb="13">
      <t>ミマン</t>
    </rPh>
    <phoneticPr fontId="1"/>
  </si>
  <si>
    <t>川田町・中町・笠原町</t>
    <rPh sb="0" eb="2">
      <t>カワタ</t>
    </rPh>
    <rPh sb="2" eb="3">
      <t>チョウ</t>
    </rPh>
    <rPh sb="4" eb="6">
      <t>ナカマチ</t>
    </rPh>
    <rPh sb="7" eb="9">
      <t>カサハラ</t>
    </rPh>
    <rPh sb="9" eb="10">
      <t>チョウ</t>
    </rPh>
    <phoneticPr fontId="1"/>
  </si>
  <si>
    <t>A4以下(10000枚以上)</t>
    <rPh sb="2" eb="4">
      <t>イカ</t>
    </rPh>
    <rPh sb="10" eb="11">
      <t>マイ</t>
    </rPh>
    <rPh sb="11" eb="13">
      <t>イジョウ</t>
    </rPh>
    <phoneticPr fontId="1"/>
  </si>
  <si>
    <t>下之郷</t>
    <rPh sb="0" eb="3">
      <t>シモノゴウ</t>
    </rPh>
    <phoneticPr fontId="1"/>
  </si>
  <si>
    <t>水保町</t>
    <rPh sb="0" eb="3">
      <t>ミズホチョウ</t>
    </rPh>
    <phoneticPr fontId="1"/>
  </si>
  <si>
    <t>B4(10000枚以上)</t>
    <rPh sb="8" eb="9">
      <t>マイ</t>
    </rPh>
    <rPh sb="9" eb="11">
      <t>イジョウ</t>
    </rPh>
    <phoneticPr fontId="1"/>
  </si>
  <si>
    <t>焔魔堂</t>
    <rPh sb="0" eb="3">
      <t>エンマドウ</t>
    </rPh>
    <phoneticPr fontId="1"/>
  </si>
  <si>
    <t>木浜・洲本町・新庄町・服部町</t>
  </si>
  <si>
    <t>A3(10000枚以上)</t>
    <rPh sb="8" eb="9">
      <t>マイ</t>
    </rPh>
    <rPh sb="9" eb="11">
      <t>イジョウ</t>
    </rPh>
    <phoneticPr fontId="1"/>
  </si>
  <si>
    <t>伊勢町</t>
    <rPh sb="0" eb="2">
      <t>イセ</t>
    </rPh>
    <rPh sb="2" eb="3">
      <t>チョウ</t>
    </rPh>
    <phoneticPr fontId="1"/>
  </si>
  <si>
    <r>
      <rPr>
        <b/>
        <sz val="12"/>
        <color rgb="FFFF0000"/>
        <rFont val="MT平成ゴシック体W5 JIS X 0213"/>
        <family val="3"/>
        <charset val="128"/>
      </rPr>
      <t>注文数</t>
    </r>
    <rPh sb="0" eb="3">
      <t>チュウモンスウ</t>
    </rPh>
    <phoneticPr fontId="1"/>
  </si>
  <si>
    <t>B3(10000枚以上)</t>
    <rPh sb="8" eb="9">
      <t>マイ</t>
    </rPh>
    <rPh sb="9" eb="11">
      <t>イジョウ</t>
    </rPh>
    <phoneticPr fontId="1"/>
  </si>
  <si>
    <t>二町</t>
    <rPh sb="0" eb="2">
      <t>フタマチ</t>
    </rPh>
    <phoneticPr fontId="1"/>
  </si>
  <si>
    <t>A2(10000枚以上)</t>
    <rPh sb="8" eb="9">
      <t>マイ</t>
    </rPh>
    <rPh sb="9" eb="11">
      <t>イジョウ</t>
    </rPh>
    <phoneticPr fontId="1"/>
  </si>
  <si>
    <t>古高</t>
    <rPh sb="0" eb="2">
      <t>フルタカ</t>
    </rPh>
    <phoneticPr fontId="1"/>
  </si>
  <si>
    <t>B2以上(10000枚以上)</t>
    <rPh sb="2" eb="4">
      <t>イジョウ</t>
    </rPh>
    <rPh sb="10" eb="11">
      <t>マイ</t>
    </rPh>
    <rPh sb="11" eb="13">
      <t>イジョウ</t>
    </rPh>
    <phoneticPr fontId="1"/>
  </si>
  <si>
    <t>金森町・大門</t>
    <rPh sb="0" eb="3">
      <t>カナモリチョウ</t>
    </rPh>
    <rPh sb="4" eb="6">
      <t>ダイモン</t>
    </rPh>
    <phoneticPr fontId="1"/>
  </si>
  <si>
    <r>
      <rPr>
        <b/>
        <sz val="16"/>
        <rFont val="MT平成ゴシック体W5 JIS X 0213"/>
        <family val="3"/>
        <charset val="128"/>
      </rPr>
      <t>大津市</t>
    </r>
    <r>
      <rPr>
        <b/>
        <sz val="16"/>
        <rFont val="Arial"/>
        <family val="2"/>
      </rPr>
      <t>(</t>
    </r>
    <r>
      <rPr>
        <b/>
        <sz val="16"/>
        <rFont val="MT平成ゴシック体W5 JIS X 0213"/>
        <family val="3"/>
        <charset val="128"/>
      </rPr>
      <t>北エリア</t>
    </r>
    <r>
      <rPr>
        <b/>
        <sz val="16"/>
        <rFont val="Arial"/>
        <family val="2"/>
      </rPr>
      <t>)</t>
    </r>
    <r>
      <rPr>
        <b/>
        <sz val="16"/>
        <rFont val="MT平成ゴシック体W5 JIS X 0213"/>
        <family val="3"/>
        <charset val="128"/>
      </rPr>
      <t>　※ベース料金</t>
    </r>
    <r>
      <rPr>
        <b/>
        <sz val="16"/>
        <rFont val="Arial"/>
        <family val="2"/>
      </rPr>
      <t>+2.0</t>
    </r>
    <r>
      <rPr>
        <b/>
        <sz val="16"/>
        <rFont val="MT平成ゴシック体W5 JIS X 0213"/>
        <family val="3"/>
        <charset val="128"/>
      </rPr>
      <t>円</t>
    </r>
    <rPh sb="0" eb="3">
      <t>オオツシ</t>
    </rPh>
    <rPh sb="4" eb="5">
      <t>キタ</t>
    </rPh>
    <rPh sb="14" eb="16">
      <t>リョウキン</t>
    </rPh>
    <rPh sb="20" eb="21">
      <t>エン</t>
    </rPh>
    <phoneticPr fontId="1"/>
  </si>
  <si>
    <r>
      <rPr>
        <b/>
        <sz val="16"/>
        <rFont val="MT平成ゴシック体W5 JIS X 0213"/>
        <family val="3"/>
        <charset val="128"/>
      </rPr>
      <t>野洲市　※ベース料金</t>
    </r>
    <r>
      <rPr>
        <b/>
        <sz val="16"/>
        <rFont val="Arial"/>
        <family val="2"/>
      </rPr>
      <t>+2.0</t>
    </r>
    <r>
      <rPr>
        <b/>
        <sz val="16"/>
        <rFont val="MT平成ゴシック体W5 JIS X 0213"/>
        <family val="3"/>
        <charset val="128"/>
      </rPr>
      <t>円</t>
    </r>
    <rPh sb="0" eb="3">
      <t>ヤスシ</t>
    </rPh>
    <rPh sb="8" eb="10">
      <t>リョウキン</t>
    </rPh>
    <rPh sb="14" eb="15">
      <t>エン</t>
    </rPh>
    <phoneticPr fontId="1"/>
  </si>
  <si>
    <t>和邇(水明一部含む)</t>
    <rPh sb="0" eb="2">
      <t>ワニ</t>
    </rPh>
    <rPh sb="3" eb="5">
      <t>スイメイ</t>
    </rPh>
    <rPh sb="5" eb="7">
      <t>イチブ</t>
    </rPh>
    <rPh sb="7" eb="8">
      <t>フク</t>
    </rPh>
    <phoneticPr fontId="1"/>
  </si>
  <si>
    <t>永原・上屋</t>
    <rPh sb="0" eb="2">
      <t>ナガハラ</t>
    </rPh>
    <rPh sb="3" eb="4">
      <t>ウエ</t>
    </rPh>
    <rPh sb="4" eb="5">
      <t>ヤ</t>
    </rPh>
    <phoneticPr fontId="1"/>
  </si>
  <si>
    <t>A</t>
    <phoneticPr fontId="1"/>
  </si>
  <si>
    <t>ローズタウン（水明・湖青）</t>
    <rPh sb="7" eb="9">
      <t>スイメイ</t>
    </rPh>
    <rPh sb="10" eb="12">
      <t>コセイ</t>
    </rPh>
    <phoneticPr fontId="1"/>
  </si>
  <si>
    <t>冨波甲</t>
    <rPh sb="0" eb="1">
      <t>トミ</t>
    </rPh>
    <rPh sb="1" eb="2">
      <t>ナミ</t>
    </rPh>
    <rPh sb="2" eb="3">
      <t>コウ</t>
    </rPh>
    <phoneticPr fontId="1"/>
  </si>
  <si>
    <t>B</t>
    <phoneticPr fontId="1"/>
  </si>
  <si>
    <t>冨波乙</t>
    <rPh sb="0" eb="1">
      <t>トミ</t>
    </rPh>
    <rPh sb="1" eb="2">
      <t>ナミ</t>
    </rPh>
    <rPh sb="2" eb="3">
      <t>オツ</t>
    </rPh>
    <phoneticPr fontId="1"/>
  </si>
  <si>
    <t>久野部</t>
    <rPh sb="0" eb="3">
      <t>クノベ</t>
    </rPh>
    <phoneticPr fontId="1"/>
  </si>
  <si>
    <t>市三宅・北野</t>
    <rPh sb="1" eb="3">
      <t>ミヤケ</t>
    </rPh>
    <rPh sb="4" eb="6">
      <t>キタノ</t>
    </rPh>
    <phoneticPr fontId="1"/>
  </si>
  <si>
    <t>栄</t>
    <rPh sb="0" eb="1">
      <t>サカエ</t>
    </rPh>
    <phoneticPr fontId="1"/>
  </si>
  <si>
    <t>小篠原</t>
    <rPh sb="0" eb="1">
      <t>ショウ</t>
    </rPh>
    <rPh sb="1" eb="3">
      <t>シノハラ</t>
    </rPh>
    <phoneticPr fontId="1"/>
  </si>
  <si>
    <t>行畑・妙光寺</t>
    <rPh sb="0" eb="2">
      <t>ユキハタ</t>
    </rPh>
    <rPh sb="3" eb="4">
      <t>ミョウ</t>
    </rPh>
    <rPh sb="4" eb="5">
      <t>ヒカリ</t>
    </rPh>
    <rPh sb="5" eb="6">
      <t>デラ</t>
    </rPh>
    <phoneticPr fontId="1"/>
  </si>
  <si>
    <t>野洲・大畑</t>
    <rPh sb="0" eb="2">
      <t>ヤス</t>
    </rPh>
    <rPh sb="3" eb="5">
      <t>オオハタ</t>
    </rPh>
    <phoneticPr fontId="1"/>
  </si>
  <si>
    <t>堅田、衣川</t>
    <rPh sb="0" eb="2">
      <t>カタタ</t>
    </rPh>
    <rPh sb="3" eb="5">
      <t>キヌガワ</t>
    </rPh>
    <phoneticPr fontId="1"/>
  </si>
  <si>
    <t>三上・七間場</t>
    <rPh sb="0" eb="2">
      <t>ミカミ</t>
    </rPh>
    <rPh sb="3" eb="4">
      <t>シチ</t>
    </rPh>
    <rPh sb="4" eb="5">
      <t>カン</t>
    </rPh>
    <rPh sb="5" eb="6">
      <t>ジョウ</t>
    </rPh>
    <phoneticPr fontId="1"/>
  </si>
  <si>
    <t>今堅田２丁目</t>
    <rPh sb="0" eb="3">
      <t>イマカタタ</t>
    </rPh>
    <rPh sb="4" eb="6">
      <t>チョウメ</t>
    </rPh>
    <phoneticPr fontId="1"/>
  </si>
  <si>
    <t>近江富士</t>
    <rPh sb="0" eb="2">
      <t>オウミ</t>
    </rPh>
    <rPh sb="2" eb="4">
      <t>フジ</t>
    </rPh>
    <phoneticPr fontId="1"/>
  </si>
  <si>
    <t>本堅田４～５丁目</t>
    <rPh sb="0" eb="3">
      <t>ホンカタタ</t>
    </rPh>
    <rPh sb="6" eb="8">
      <t>チョウメ</t>
    </rPh>
    <phoneticPr fontId="1"/>
  </si>
  <si>
    <t>比江・竹ケ丘・竹生</t>
    <rPh sb="0" eb="1">
      <t>ヒ</t>
    </rPh>
    <rPh sb="1" eb="2">
      <t>エ</t>
    </rPh>
    <rPh sb="3" eb="4">
      <t>タケ</t>
    </rPh>
    <rPh sb="5" eb="6">
      <t>オカ</t>
    </rPh>
    <rPh sb="7" eb="9">
      <t>タケオ</t>
    </rPh>
    <phoneticPr fontId="1"/>
  </si>
  <si>
    <t>本堅田６丁目（衣川一部含む）</t>
    <rPh sb="0" eb="3">
      <t>ホンカタタ</t>
    </rPh>
    <rPh sb="4" eb="6">
      <t>チョウメ</t>
    </rPh>
    <rPh sb="7" eb="9">
      <t>キヌガワ</t>
    </rPh>
    <rPh sb="9" eb="12">
      <t>イチブフク</t>
    </rPh>
    <phoneticPr fontId="1"/>
  </si>
  <si>
    <t>西河原</t>
    <rPh sb="0" eb="3">
      <t>ニシカワラ</t>
    </rPh>
    <phoneticPr fontId="1"/>
  </si>
  <si>
    <t>雄琴北（仰木の里東一部含む）</t>
    <rPh sb="0" eb="3">
      <t>オゴトキタ</t>
    </rPh>
    <rPh sb="4" eb="6">
      <t>オオギ</t>
    </rPh>
    <rPh sb="7" eb="8">
      <t>サト</t>
    </rPh>
    <rPh sb="8" eb="9">
      <t>ヒガシ</t>
    </rPh>
    <rPh sb="9" eb="12">
      <t>イチブフク</t>
    </rPh>
    <phoneticPr fontId="1"/>
  </si>
  <si>
    <t>乙窪・吉地・六条</t>
    <rPh sb="0" eb="1">
      <t>オツ</t>
    </rPh>
    <rPh sb="1" eb="2">
      <t>クボ</t>
    </rPh>
    <rPh sb="3" eb="4">
      <t>ヨシ</t>
    </rPh>
    <rPh sb="4" eb="5">
      <t>チ</t>
    </rPh>
    <rPh sb="6" eb="8">
      <t>ロクジョウ</t>
    </rPh>
    <phoneticPr fontId="1"/>
  </si>
  <si>
    <t>仰木の里東</t>
    <rPh sb="0" eb="2">
      <t>オオギ</t>
    </rPh>
    <rPh sb="3" eb="4">
      <t>サト</t>
    </rPh>
    <rPh sb="4" eb="5">
      <t>ヒガシ</t>
    </rPh>
    <phoneticPr fontId="1"/>
  </si>
  <si>
    <t>仰木の里</t>
    <rPh sb="0" eb="2">
      <t>オオギ</t>
    </rPh>
    <rPh sb="3" eb="4">
      <t>サト</t>
    </rPh>
    <phoneticPr fontId="1"/>
  </si>
  <si>
    <r>
      <rPr>
        <b/>
        <sz val="16"/>
        <rFont val="MT平成ゴシック体W5 JIS X 0213"/>
        <family val="3"/>
        <charset val="128"/>
      </rPr>
      <t>栗東市　※ベース料金</t>
    </r>
    <r>
      <rPr>
        <b/>
        <sz val="16"/>
        <rFont val="Arial"/>
        <family val="2"/>
      </rPr>
      <t>+2.0</t>
    </r>
    <r>
      <rPr>
        <b/>
        <sz val="16"/>
        <rFont val="MT平成ゴシック体W5 JIS X 0213"/>
        <family val="3"/>
        <charset val="128"/>
      </rPr>
      <t>円</t>
    </r>
    <rPh sb="0" eb="2">
      <t>リットウ</t>
    </rPh>
    <rPh sb="2" eb="3">
      <t>シ</t>
    </rPh>
    <rPh sb="8" eb="10">
      <t>リョウキン</t>
    </rPh>
    <rPh sb="14" eb="15">
      <t>エン</t>
    </rPh>
    <phoneticPr fontId="1"/>
  </si>
  <si>
    <t>雄琴（雄琴北一部含む）</t>
    <rPh sb="0" eb="2">
      <t>オゴト</t>
    </rPh>
    <rPh sb="3" eb="6">
      <t>オゴトキタ</t>
    </rPh>
    <rPh sb="6" eb="9">
      <t>イチブフク</t>
    </rPh>
    <phoneticPr fontId="1"/>
  </si>
  <si>
    <t>坊袋、岡、目川</t>
  </si>
  <si>
    <t>坂本、下阪本</t>
    <rPh sb="0" eb="2">
      <t>サカモト</t>
    </rPh>
    <rPh sb="3" eb="6">
      <t>シモサカモト</t>
    </rPh>
    <phoneticPr fontId="1"/>
  </si>
  <si>
    <t>川辺</t>
    <rPh sb="0" eb="2">
      <t>カワベ</t>
    </rPh>
    <phoneticPr fontId="1"/>
  </si>
  <si>
    <t>穴太、弥生町、唐崎</t>
    <rPh sb="0" eb="2">
      <t>アノオ</t>
    </rPh>
    <rPh sb="3" eb="6">
      <t>ヤヨイチョウ</t>
    </rPh>
    <rPh sb="7" eb="9">
      <t>カラサキ</t>
    </rPh>
    <phoneticPr fontId="1"/>
  </si>
  <si>
    <t>安養寺</t>
    <rPh sb="0" eb="3">
      <t>アンヨウジ</t>
    </rPh>
    <phoneticPr fontId="1"/>
  </si>
  <si>
    <t>滋賀里、際川、見世、高砂町、蓮池町、あかね町</t>
    <rPh sb="0" eb="3">
      <t>シガサト</t>
    </rPh>
    <rPh sb="4" eb="6">
      <t>サイガワ</t>
    </rPh>
    <rPh sb="7" eb="9">
      <t>ミセ</t>
    </rPh>
    <rPh sb="10" eb="12">
      <t>タカサゴ</t>
    </rPh>
    <rPh sb="12" eb="13">
      <t>チョウ</t>
    </rPh>
    <rPh sb="14" eb="16">
      <t>ハスイケ</t>
    </rPh>
    <rPh sb="16" eb="17">
      <t>チョウ</t>
    </rPh>
    <rPh sb="21" eb="22">
      <t>チョウ</t>
    </rPh>
    <phoneticPr fontId="1"/>
  </si>
  <si>
    <t>南志賀、勧学、神宮町</t>
    <rPh sb="0" eb="3">
      <t>ミナミシガ</t>
    </rPh>
    <rPh sb="4" eb="6">
      <t>カンガク</t>
    </rPh>
    <rPh sb="7" eb="9">
      <t>ジングウ</t>
    </rPh>
    <rPh sb="9" eb="10">
      <t>チョウ</t>
    </rPh>
    <phoneticPr fontId="1"/>
  </si>
  <si>
    <t>鏡が浜、柳ヶ崎、二本松、松山町、柳川</t>
    <rPh sb="0" eb="1">
      <t>カガミ</t>
    </rPh>
    <rPh sb="2" eb="3">
      <t>ハマ</t>
    </rPh>
    <rPh sb="4" eb="7">
      <t>ヤナガサキ</t>
    </rPh>
    <rPh sb="8" eb="11">
      <t>ニホンマツ</t>
    </rPh>
    <rPh sb="12" eb="14">
      <t>マツヤマ</t>
    </rPh>
    <rPh sb="14" eb="15">
      <t>チョウ</t>
    </rPh>
    <rPh sb="16" eb="18">
      <t>ヤナガワ</t>
    </rPh>
    <phoneticPr fontId="1"/>
  </si>
  <si>
    <t>小柿、中沢</t>
    <rPh sb="0" eb="2">
      <t>オカキ</t>
    </rPh>
    <rPh sb="3" eb="5">
      <t>ナカサワ</t>
    </rPh>
    <phoneticPr fontId="1"/>
  </si>
  <si>
    <t>桜野町、錦織</t>
    <rPh sb="0" eb="3">
      <t>サクラノチョウ</t>
    </rPh>
    <rPh sb="4" eb="6">
      <t>ニシコリ</t>
    </rPh>
    <phoneticPr fontId="1"/>
  </si>
  <si>
    <t>小野</t>
    <rPh sb="0" eb="2">
      <t>オノ</t>
    </rPh>
    <phoneticPr fontId="1"/>
  </si>
  <si>
    <t>手原</t>
    <rPh sb="0" eb="2">
      <t>テハラ</t>
    </rPh>
    <phoneticPr fontId="1"/>
  </si>
  <si>
    <t>大橋</t>
    <rPh sb="0" eb="2">
      <t>オオハシ</t>
    </rPh>
    <phoneticPr fontId="1"/>
  </si>
  <si>
    <r>
      <rPr>
        <b/>
        <sz val="16"/>
        <rFont val="MT平成ゴシック体W5 JIS X 0213"/>
        <family val="3"/>
        <charset val="128"/>
      </rPr>
      <t>大津市</t>
    </r>
    <r>
      <rPr>
        <b/>
        <sz val="16"/>
        <rFont val="Arial"/>
        <family val="2"/>
      </rPr>
      <t>(</t>
    </r>
    <r>
      <rPr>
        <b/>
        <sz val="16"/>
        <rFont val="MT平成ゴシック体W5 JIS X 0213"/>
        <family val="3"/>
        <charset val="128"/>
      </rPr>
      <t>南エリア</t>
    </r>
    <r>
      <rPr>
        <b/>
        <sz val="16"/>
        <rFont val="Arial"/>
        <family val="2"/>
      </rPr>
      <t>)</t>
    </r>
    <r>
      <rPr>
        <b/>
        <sz val="16"/>
        <rFont val="MT平成ゴシック体W5 JIS X 0213"/>
        <family val="3"/>
        <charset val="128"/>
      </rPr>
      <t>　※ベース料金</t>
    </r>
    <r>
      <rPr>
        <b/>
        <sz val="16"/>
        <rFont val="Arial"/>
        <family val="2"/>
      </rPr>
      <t>+2.0</t>
    </r>
    <r>
      <rPr>
        <b/>
        <sz val="16"/>
        <rFont val="MT平成ゴシック体W5 JIS X 0213"/>
        <family val="3"/>
        <charset val="128"/>
      </rPr>
      <t>円</t>
    </r>
    <phoneticPr fontId="1"/>
  </si>
  <si>
    <t>中央</t>
    <rPh sb="0" eb="2">
      <t>チュウオウ</t>
    </rPh>
    <phoneticPr fontId="1"/>
  </si>
  <si>
    <t>馬場、におの浜</t>
    <rPh sb="0" eb="2">
      <t>バンバ</t>
    </rPh>
    <rPh sb="6" eb="7">
      <t>ハマ</t>
    </rPh>
    <phoneticPr fontId="1"/>
  </si>
  <si>
    <t>朝日が丘、本宮</t>
    <rPh sb="0" eb="2">
      <t>アサヒ</t>
    </rPh>
    <rPh sb="3" eb="4">
      <t>オカ</t>
    </rPh>
    <rPh sb="5" eb="7">
      <t>モトミヤ</t>
    </rPh>
    <phoneticPr fontId="1"/>
  </si>
  <si>
    <t>竜が丘、湖城が丘</t>
    <rPh sb="0" eb="1">
      <t>タツ</t>
    </rPh>
    <rPh sb="2" eb="3">
      <t>オカ</t>
    </rPh>
    <rPh sb="4" eb="6">
      <t>コジョウ</t>
    </rPh>
    <rPh sb="7" eb="8">
      <t>オカ</t>
    </rPh>
    <phoneticPr fontId="1"/>
  </si>
  <si>
    <t>鶴の里、池の里、秋葉台</t>
    <rPh sb="0" eb="1">
      <t>ツル</t>
    </rPh>
    <rPh sb="2" eb="3">
      <t>サト</t>
    </rPh>
    <rPh sb="4" eb="5">
      <t>イケ</t>
    </rPh>
    <rPh sb="6" eb="7">
      <t>サト</t>
    </rPh>
    <rPh sb="8" eb="11">
      <t>アキバダイ</t>
    </rPh>
    <phoneticPr fontId="1"/>
  </si>
  <si>
    <t>小平井</t>
    <rPh sb="0" eb="3">
      <t>コビライ</t>
    </rPh>
    <phoneticPr fontId="1"/>
  </si>
  <si>
    <t>富士見台</t>
    <rPh sb="0" eb="4">
      <t>フジミダイ</t>
    </rPh>
    <phoneticPr fontId="1"/>
  </si>
  <si>
    <t>霊山寺</t>
    <rPh sb="0" eb="3">
      <t>リョウゼンジ</t>
    </rPh>
    <phoneticPr fontId="1"/>
  </si>
  <si>
    <t>北中小路、十里</t>
    <rPh sb="0" eb="2">
      <t>キタナカ</t>
    </rPh>
    <rPh sb="2" eb="4">
      <t>コウジ</t>
    </rPh>
    <rPh sb="5" eb="7">
      <t>ジュウリ</t>
    </rPh>
    <phoneticPr fontId="1"/>
  </si>
  <si>
    <t>中庄、御殿浜、杉浦町</t>
    <rPh sb="0" eb="2">
      <t>ナカショウ</t>
    </rPh>
    <rPh sb="3" eb="6">
      <t>ゴテンハマ</t>
    </rPh>
    <rPh sb="7" eb="10">
      <t>スギウラチョウ</t>
    </rPh>
    <phoneticPr fontId="1"/>
  </si>
  <si>
    <t>宮内町、新町、玉木町、魚屋町、為心町、仲屋町、八幡町、正神町、大杉町、永原町、玉屋町、鍛冶屋町、江南町、慈恩寺町、東畳屋町、西畳屋町、博労町、出町、魚屋町上、為心町上、仲屋上、永原上、博労町上、博労町中、桜宮町、中村町、宇津呂町、縄手町</t>
    <phoneticPr fontId="1"/>
  </si>
  <si>
    <t>田辺町、螢谷、光が丘、大平</t>
    <rPh sb="0" eb="3">
      <t>タナベチョウ</t>
    </rPh>
    <rPh sb="4" eb="6">
      <t>ホタルダニ</t>
    </rPh>
    <rPh sb="7" eb="8">
      <t>ヒカリ</t>
    </rPh>
    <rPh sb="9" eb="10">
      <t>オカ</t>
    </rPh>
    <rPh sb="11" eb="13">
      <t>オオヒラ</t>
    </rPh>
    <phoneticPr fontId="1"/>
  </si>
  <si>
    <t>市井町、縄手町、音羽町、八幡町、北之庄町、多賀町、薬師町、大江町、大杉町、生須町、船町、鉄砲町、慈恩寺町元、慈恩寺町中</t>
    <phoneticPr fontId="1"/>
  </si>
  <si>
    <t>石山寺</t>
    <rPh sb="0" eb="3">
      <t>イシヤマデラ</t>
    </rPh>
    <phoneticPr fontId="1"/>
  </si>
  <si>
    <t>加茂町、牧町、大房町、佐波江町、野村町、南津田町、船木町</t>
    <phoneticPr fontId="1"/>
  </si>
  <si>
    <t>大江１～２丁目</t>
    <rPh sb="0" eb="2">
      <t>オオエ</t>
    </rPh>
    <rPh sb="5" eb="7">
      <t>チョウメ</t>
    </rPh>
    <phoneticPr fontId="1"/>
  </si>
  <si>
    <t>北末町、池田町、本町、西元町、北元町、孫平治町、元玉屋町、宮内町、小舟木町、土田町、新栄町、中村町、板屋町</t>
    <phoneticPr fontId="1"/>
  </si>
  <si>
    <t>大江３～４丁目</t>
    <rPh sb="0" eb="2">
      <t>オオエ</t>
    </rPh>
    <rPh sb="5" eb="7">
      <t>チョウメ</t>
    </rPh>
    <phoneticPr fontId="1"/>
  </si>
  <si>
    <t>桜宮町、出町、鷹飼町、音羽町</t>
    <rPh sb="0" eb="3">
      <t>サクラミヤチョウ</t>
    </rPh>
    <rPh sb="4" eb="6">
      <t>デマチ</t>
    </rPh>
    <rPh sb="7" eb="10">
      <t>タカカイチョウ</t>
    </rPh>
    <rPh sb="11" eb="13">
      <t>オトワ</t>
    </rPh>
    <rPh sb="13" eb="14">
      <t>チョウ</t>
    </rPh>
    <phoneticPr fontId="1"/>
  </si>
  <si>
    <t>C</t>
    <phoneticPr fontId="1"/>
  </si>
  <si>
    <t>大江５～６丁目</t>
    <rPh sb="0" eb="2">
      <t>オオエ</t>
    </rPh>
    <rPh sb="5" eb="7">
      <t>チョウメ</t>
    </rPh>
    <phoneticPr fontId="1"/>
  </si>
  <si>
    <t>鷹飼町北、出町</t>
    <rPh sb="0" eb="3">
      <t>タカカイチョウ</t>
    </rPh>
    <rPh sb="3" eb="4">
      <t>キタ</t>
    </rPh>
    <rPh sb="5" eb="7">
      <t>デマチ</t>
    </rPh>
    <phoneticPr fontId="1"/>
  </si>
  <si>
    <t>D</t>
    <phoneticPr fontId="1"/>
  </si>
  <si>
    <t>大江７～８丁目</t>
    <rPh sb="0" eb="2">
      <t>オオエ</t>
    </rPh>
    <rPh sb="5" eb="7">
      <t>チョウメ</t>
    </rPh>
    <phoneticPr fontId="1"/>
  </si>
  <si>
    <t>中村町、土田町、桜宮町</t>
    <rPh sb="0" eb="2">
      <t>ナカムラ</t>
    </rPh>
    <rPh sb="2" eb="3">
      <t>チョウ</t>
    </rPh>
    <rPh sb="4" eb="6">
      <t>ツチダ</t>
    </rPh>
    <rPh sb="6" eb="7">
      <t>チョウ</t>
    </rPh>
    <rPh sb="8" eb="10">
      <t>サクラミヤ</t>
    </rPh>
    <rPh sb="10" eb="11">
      <t>チョウ</t>
    </rPh>
    <phoneticPr fontId="1"/>
  </si>
  <si>
    <t>瀬田１～３丁目</t>
    <rPh sb="0" eb="2">
      <t>セタ</t>
    </rPh>
    <rPh sb="5" eb="7">
      <t>チョウメ</t>
    </rPh>
    <phoneticPr fontId="1"/>
  </si>
  <si>
    <t>鷹飼町、中村町</t>
    <rPh sb="0" eb="3">
      <t>タカカイチョウ</t>
    </rPh>
    <rPh sb="4" eb="6">
      <t>ナカムラ</t>
    </rPh>
    <rPh sb="6" eb="7">
      <t>チョウ</t>
    </rPh>
    <phoneticPr fontId="1"/>
  </si>
  <si>
    <t>小船木町、八木町、堀上町、土田町、中小森町</t>
    <rPh sb="0" eb="1">
      <t>コ</t>
    </rPh>
    <rPh sb="1" eb="3">
      <t>フナキ</t>
    </rPh>
    <rPh sb="3" eb="4">
      <t>チョウ</t>
    </rPh>
    <rPh sb="5" eb="8">
      <t>ヤギチョウ</t>
    </rPh>
    <rPh sb="9" eb="12">
      <t>ホリウエチョウ</t>
    </rPh>
    <rPh sb="13" eb="16">
      <t>ツチダチョウ</t>
    </rPh>
    <rPh sb="17" eb="21">
      <t>ナカコモリチョウ</t>
    </rPh>
    <phoneticPr fontId="1"/>
  </si>
  <si>
    <t>萱野浦、玉野浦</t>
    <rPh sb="0" eb="3">
      <t>カヤノウラ</t>
    </rPh>
    <rPh sb="4" eb="6">
      <t>タマノ</t>
    </rPh>
    <rPh sb="6" eb="7">
      <t>ウラ</t>
    </rPh>
    <phoneticPr fontId="1"/>
  </si>
  <si>
    <t>堀上町、白鳥町、中小森町</t>
    <rPh sb="0" eb="2">
      <t>ホリウエ</t>
    </rPh>
    <rPh sb="2" eb="3">
      <t>チョウ</t>
    </rPh>
    <rPh sb="4" eb="7">
      <t>シラトリチョウ</t>
    </rPh>
    <rPh sb="8" eb="11">
      <t>ナカコモリ</t>
    </rPh>
    <rPh sb="11" eb="12">
      <t>チョウ</t>
    </rPh>
    <phoneticPr fontId="1"/>
  </si>
  <si>
    <t>神領、三大寺</t>
    <rPh sb="0" eb="1">
      <t>カミ</t>
    </rPh>
    <rPh sb="1" eb="2">
      <t>リョウ</t>
    </rPh>
    <rPh sb="3" eb="6">
      <t>サンダイジ</t>
    </rPh>
    <phoneticPr fontId="1"/>
  </si>
  <si>
    <t>西本郷町、西本郷町西、西本郷町東、南本郷町、若葉町、鷹飼町、鷹飼町南、鷹飼町東、西庄、金剛寺町</t>
    <rPh sb="0" eb="3">
      <t>ニシホンゴウ</t>
    </rPh>
    <rPh sb="3" eb="4">
      <t>チョウ</t>
    </rPh>
    <rPh sb="5" eb="6">
      <t>ニシ</t>
    </rPh>
    <rPh sb="6" eb="8">
      <t>ホンゴウ</t>
    </rPh>
    <rPh sb="8" eb="9">
      <t>チョウ</t>
    </rPh>
    <rPh sb="9" eb="10">
      <t>ニシ</t>
    </rPh>
    <rPh sb="11" eb="15">
      <t>ニシホンゴウチョウ</t>
    </rPh>
    <rPh sb="15" eb="16">
      <t>ヒガシ</t>
    </rPh>
    <rPh sb="17" eb="21">
      <t>ミナミホンゴウチョウ</t>
    </rPh>
    <rPh sb="22" eb="25">
      <t>ワカバチョウ</t>
    </rPh>
    <rPh sb="26" eb="29">
      <t>タカカイチョウ</t>
    </rPh>
    <rPh sb="30" eb="33">
      <t>タカカイチョウ</t>
    </rPh>
    <rPh sb="33" eb="34">
      <t>ミナミ</t>
    </rPh>
    <rPh sb="35" eb="38">
      <t>タカカイチョウ</t>
    </rPh>
    <rPh sb="38" eb="39">
      <t>ヒガシ</t>
    </rPh>
    <rPh sb="40" eb="42">
      <t>ニシショウ</t>
    </rPh>
    <rPh sb="43" eb="46">
      <t>コンゴウジ</t>
    </rPh>
    <rPh sb="46" eb="47">
      <t>チョウ</t>
    </rPh>
    <phoneticPr fontId="1"/>
  </si>
  <si>
    <t>一里山１～２丁目</t>
    <rPh sb="0" eb="3">
      <t>イチリヤマ</t>
    </rPh>
    <rPh sb="6" eb="8">
      <t>チョウメ</t>
    </rPh>
    <phoneticPr fontId="1"/>
  </si>
  <si>
    <t>鷹飼町、上田町</t>
    <rPh sb="0" eb="3">
      <t>タカカイチョウ</t>
    </rPh>
    <rPh sb="4" eb="7">
      <t>ウエダチョウ</t>
    </rPh>
    <phoneticPr fontId="1"/>
  </si>
  <si>
    <t>上田町、日吉野町、若宮町、竹町</t>
    <rPh sb="0" eb="3">
      <t>ウエダチョウ</t>
    </rPh>
    <rPh sb="4" eb="7">
      <t>ヒヨシノ</t>
    </rPh>
    <rPh sb="7" eb="8">
      <t>チョウ</t>
    </rPh>
    <rPh sb="9" eb="12">
      <t>ワカミヤチョウ</t>
    </rPh>
    <rPh sb="13" eb="15">
      <t>タケチョウ</t>
    </rPh>
    <phoneticPr fontId="1"/>
  </si>
  <si>
    <t>加茂町、益田町、赤尾町、中小森町、大森町、東町</t>
    <rPh sb="4" eb="7">
      <t>マスダチョウ</t>
    </rPh>
    <rPh sb="8" eb="11">
      <t>アカオチョウ</t>
    </rPh>
    <rPh sb="12" eb="15">
      <t>ナカコモリ</t>
    </rPh>
    <rPh sb="15" eb="16">
      <t>チョウ</t>
    </rPh>
    <rPh sb="17" eb="20">
      <t>オオモリチョウ</t>
    </rPh>
    <rPh sb="21" eb="23">
      <t>ヒガシチョウ</t>
    </rPh>
    <phoneticPr fontId="1"/>
  </si>
  <si>
    <t>栗林町、月輪</t>
    <rPh sb="0" eb="2">
      <t>クリバヤシ</t>
    </rPh>
    <rPh sb="2" eb="3">
      <t>チョウ</t>
    </rPh>
    <rPh sb="4" eb="5">
      <t>ツキ</t>
    </rPh>
    <rPh sb="5" eb="6">
      <t>ワ</t>
    </rPh>
    <phoneticPr fontId="1"/>
  </si>
  <si>
    <t>柳町、古川町、緑町、池田本町、安養寺町、篠原町</t>
    <rPh sb="0" eb="2">
      <t>ヤナギマチ</t>
    </rPh>
    <rPh sb="3" eb="6">
      <t>フルカワチョウ</t>
    </rPh>
    <rPh sb="7" eb="9">
      <t>ミドリチョウ</t>
    </rPh>
    <rPh sb="10" eb="14">
      <t>イケダホンマチ</t>
    </rPh>
    <rPh sb="15" eb="18">
      <t>アンヨウジ</t>
    </rPh>
    <rPh sb="18" eb="19">
      <t>チョウ</t>
    </rPh>
    <rPh sb="20" eb="23">
      <t>シノハラチョウ</t>
    </rPh>
    <phoneticPr fontId="1"/>
  </si>
  <si>
    <t>大萱１～２丁目</t>
    <rPh sb="0" eb="2">
      <t>オオガヤ</t>
    </rPh>
    <rPh sb="5" eb="7">
      <t>チョウメ</t>
    </rPh>
    <phoneticPr fontId="1"/>
  </si>
  <si>
    <t>江頭町、小田町、十王町、丸の内町、田中江町、加茂町</t>
    <rPh sb="0" eb="2">
      <t>エガシラ</t>
    </rPh>
    <rPh sb="2" eb="3">
      <t>チョウ</t>
    </rPh>
    <rPh sb="4" eb="7">
      <t>オダチョウ</t>
    </rPh>
    <rPh sb="8" eb="11">
      <t>ジュウオウチョウ</t>
    </rPh>
    <rPh sb="12" eb="13">
      <t>マル</t>
    </rPh>
    <rPh sb="14" eb="16">
      <t>ウチチョウ</t>
    </rPh>
    <rPh sb="17" eb="20">
      <t>タナカエ</t>
    </rPh>
    <rPh sb="20" eb="21">
      <t>チョウ</t>
    </rPh>
    <rPh sb="22" eb="25">
      <t>カモチョウ</t>
    </rPh>
    <phoneticPr fontId="1"/>
  </si>
  <si>
    <t>大萱３～５丁目</t>
    <rPh sb="0" eb="2">
      <t>オオガヤ</t>
    </rPh>
    <rPh sb="5" eb="7">
      <t>チョウメ</t>
    </rPh>
    <phoneticPr fontId="1"/>
  </si>
  <si>
    <t>大萱６～７丁目</t>
    <rPh sb="0" eb="2">
      <t>オオガヤ</t>
    </rPh>
    <rPh sb="5" eb="7">
      <t>チョウメ</t>
    </rPh>
    <phoneticPr fontId="1"/>
  </si>
  <si>
    <t>大将軍</t>
    <rPh sb="0" eb="3">
      <t>タイショウグン</t>
    </rPh>
    <phoneticPr fontId="1"/>
  </si>
  <si>
    <t>松が丘</t>
    <rPh sb="0" eb="1">
      <t>マツ</t>
    </rPh>
    <rPh sb="2" eb="3">
      <t>オカ</t>
    </rPh>
    <phoneticPr fontId="1"/>
  </si>
  <si>
    <t>青山</t>
    <rPh sb="0" eb="2">
      <t>アオヤマ</t>
    </rPh>
    <phoneticPr fontId="1"/>
  </si>
  <si>
    <t>浅小井町、長田町、香庄、西庄町、鷹飼町、音羽町</t>
    <rPh sb="0" eb="3">
      <t>アサコイ</t>
    </rPh>
    <rPh sb="3" eb="4">
      <t>チョウ</t>
    </rPh>
    <rPh sb="5" eb="8">
      <t>ナガタチョウ</t>
    </rPh>
    <rPh sb="9" eb="10">
      <t>カオル</t>
    </rPh>
    <rPh sb="10" eb="11">
      <t>ショウ</t>
    </rPh>
    <rPh sb="12" eb="13">
      <t>ニシ</t>
    </rPh>
    <rPh sb="13" eb="15">
      <t>ショウチョウ</t>
    </rPh>
    <rPh sb="16" eb="19">
      <t>タカカイチョウ</t>
    </rPh>
    <rPh sb="20" eb="22">
      <t>オトワ</t>
    </rPh>
    <rPh sb="22" eb="23">
      <t>チョウ</t>
    </rPh>
    <phoneticPr fontId="1"/>
  </si>
  <si>
    <r>
      <rPr>
        <b/>
        <sz val="16"/>
        <rFont val="MT平成ゴシック体W5 JIS X 0213"/>
        <family val="3"/>
        <charset val="128"/>
      </rPr>
      <t>草津市　※ベース料金</t>
    </r>
    <r>
      <rPr>
        <b/>
        <sz val="16"/>
        <rFont val="Arial"/>
        <family val="2"/>
      </rPr>
      <t>+2.0</t>
    </r>
    <r>
      <rPr>
        <b/>
        <sz val="16"/>
        <rFont val="MT平成ゴシック体W5 JIS X 0213"/>
        <family val="3"/>
        <charset val="128"/>
      </rPr>
      <t>円</t>
    </r>
    <rPh sb="0" eb="3">
      <t>クサツシ</t>
    </rPh>
    <rPh sb="8" eb="10">
      <t>リョウキン</t>
    </rPh>
    <rPh sb="14" eb="15">
      <t>エン</t>
    </rPh>
    <phoneticPr fontId="1"/>
  </si>
  <si>
    <t>若草</t>
    <rPh sb="0" eb="2">
      <t>ワカクサ</t>
    </rPh>
    <phoneticPr fontId="1"/>
  </si>
  <si>
    <t>青地・山寺・岡本・馬場</t>
    <rPh sb="0" eb="2">
      <t>アオジ</t>
    </rPh>
    <rPh sb="3" eb="5">
      <t>ヤマデラ</t>
    </rPh>
    <phoneticPr fontId="1"/>
  </si>
  <si>
    <t>追分</t>
    <phoneticPr fontId="1"/>
  </si>
  <si>
    <t>追分南（ロクハ公園）</t>
    <rPh sb="7" eb="9">
      <t>コウエン</t>
    </rPh>
    <phoneticPr fontId="1"/>
  </si>
  <si>
    <t>矢倉・西矢倉</t>
  </si>
  <si>
    <t>東矢倉</t>
    <phoneticPr fontId="1"/>
  </si>
  <si>
    <r>
      <rPr>
        <b/>
        <sz val="11"/>
        <color theme="1"/>
        <rFont val="MT平成ゴシック体W5 JIS X 0213"/>
        <family val="3"/>
        <charset val="128"/>
      </rPr>
      <t>※注意事項※</t>
    </r>
    <rPh sb="1" eb="5">
      <t>チュウイジコウ</t>
    </rPh>
    <phoneticPr fontId="1"/>
  </si>
  <si>
    <t>桜ケ丘</t>
    <rPh sb="0" eb="1">
      <t>サクラ</t>
    </rPh>
    <rPh sb="2" eb="3">
      <t>オカ</t>
    </rPh>
    <phoneticPr fontId="1"/>
  </si>
  <si>
    <r>
      <rPr>
        <sz val="11"/>
        <color theme="1"/>
        <rFont val="MT平成ゴシック体W5 JIS X 0213"/>
        <family val="3"/>
        <charset val="128"/>
      </rPr>
      <t>・配布部数は全体の世帯数より少なめに設定してあります。</t>
    </r>
    <rPh sb="1" eb="5">
      <t>ハイフブスウ</t>
    </rPh>
    <rPh sb="6" eb="8">
      <t>ゼンタイ</t>
    </rPh>
    <rPh sb="9" eb="12">
      <t>セタイスウ</t>
    </rPh>
    <rPh sb="14" eb="15">
      <t>スク</t>
    </rPh>
    <rPh sb="18" eb="20">
      <t>セッテイ</t>
    </rPh>
    <phoneticPr fontId="1"/>
  </si>
  <si>
    <t>南笠東・笠山（パナソニック）</t>
    <phoneticPr fontId="1"/>
  </si>
  <si>
    <t>野路・野路東（立命館大）</t>
    <rPh sb="7" eb="11">
      <t>リツメイカンダイ</t>
    </rPh>
    <phoneticPr fontId="1"/>
  </si>
  <si>
    <r>
      <rPr>
        <sz val="11"/>
        <color theme="1"/>
        <rFont val="MT平成ゴシック体W5 JIS X 0213"/>
        <family val="3"/>
        <charset val="128"/>
      </rPr>
      <t>・各エリアの代表的な町名を記載しております。</t>
    </r>
    <rPh sb="1" eb="2">
      <t>カク</t>
    </rPh>
    <rPh sb="6" eb="9">
      <t>ダイヒョウテキ</t>
    </rPh>
    <rPh sb="10" eb="12">
      <t>チョウメイ</t>
    </rPh>
    <rPh sb="13" eb="15">
      <t>キサイ</t>
    </rPh>
    <phoneticPr fontId="1"/>
  </si>
  <si>
    <t>東草津</t>
    <phoneticPr fontId="1"/>
  </si>
  <si>
    <r>
      <rPr>
        <sz val="11"/>
        <color theme="1"/>
        <rFont val="MT平成ゴシック体W5 JIS X 0213"/>
        <family val="3"/>
        <charset val="128"/>
      </rPr>
      <t>・記載の無い近隣の町名も実際には含まれている可能性がございますので予めご了承ください。</t>
    </r>
    <phoneticPr fontId="1"/>
  </si>
  <si>
    <t>草津・草津町・西草津（市役所）</t>
    <rPh sb="11" eb="14">
      <t>シヤクショ</t>
    </rPh>
    <phoneticPr fontId="1"/>
  </si>
  <si>
    <t>木川（コーナン）</t>
    <phoneticPr fontId="1"/>
  </si>
  <si>
    <t>カテゴリー選択でチラシサイズを選択頂くと、自動的にベース単価が入力されます。</t>
    <rPh sb="5" eb="7">
      <t>センタク</t>
    </rPh>
    <rPh sb="15" eb="17">
      <t>センタク</t>
    </rPh>
    <rPh sb="17" eb="18">
      <t>イタダ</t>
    </rPh>
    <rPh sb="21" eb="24">
      <t>ジドウテキ</t>
    </rPh>
    <rPh sb="28" eb="30">
      <t>タンカ</t>
    </rPh>
    <rPh sb="31" eb="33">
      <t>ニュウリョク</t>
    </rPh>
    <phoneticPr fontId="1"/>
  </si>
  <si>
    <t>北山田・山田・南山田・御倉</t>
    <rPh sb="4" eb="6">
      <t>ヤマダ</t>
    </rPh>
    <phoneticPr fontId="1"/>
  </si>
  <si>
    <r>
      <rPr>
        <b/>
        <sz val="14"/>
        <color theme="1"/>
        <rFont val="MT平成ゴシック体W5 JIS X 0213"/>
        <family val="3"/>
        <charset val="128"/>
      </rPr>
      <t>御社名</t>
    </r>
    <rPh sb="0" eb="2">
      <t>オンシャ</t>
    </rPh>
    <rPh sb="2" eb="3">
      <t>メイ</t>
    </rPh>
    <phoneticPr fontId="1"/>
  </si>
  <si>
    <r>
      <rPr>
        <b/>
        <sz val="14"/>
        <color theme="1"/>
        <rFont val="MT平成ゴシック体W5 JIS X 0213"/>
        <family val="3"/>
        <charset val="128"/>
      </rPr>
      <t>担当者様名</t>
    </r>
    <rPh sb="0" eb="3">
      <t>タントウシャ</t>
    </rPh>
    <rPh sb="3" eb="4">
      <t>サマ</t>
    </rPh>
    <rPh sb="4" eb="5">
      <t>メイ</t>
    </rPh>
    <phoneticPr fontId="1"/>
  </si>
  <si>
    <r>
      <rPr>
        <b/>
        <sz val="14"/>
        <color theme="1"/>
        <rFont val="MT平成ゴシック体W5 JIS X 0213"/>
        <family val="3"/>
        <charset val="128"/>
      </rPr>
      <t>連絡先</t>
    </r>
    <rPh sb="0" eb="2">
      <t>レンラク</t>
    </rPh>
    <rPh sb="2" eb="3">
      <t>サキ</t>
    </rPh>
    <phoneticPr fontId="1"/>
  </si>
  <si>
    <t>橋岡・南笠・新浜（イオンモール）</t>
    <rPh sb="0" eb="2">
      <t>ハシオカ</t>
    </rPh>
    <rPh sb="3" eb="5">
      <t>ミナミカサ</t>
    </rPh>
    <rPh sb="6" eb="8">
      <t>シンハマ</t>
    </rPh>
    <phoneticPr fontId="1"/>
  </si>
  <si>
    <t>矢橋</t>
    <phoneticPr fontId="1"/>
  </si>
  <si>
    <t>南草津・野路町（南草津駅）</t>
    <rPh sb="8" eb="12">
      <t>ミナミクサツエキ</t>
    </rPh>
    <phoneticPr fontId="1"/>
  </si>
  <si>
    <r>
      <rPr>
        <b/>
        <sz val="14"/>
        <color theme="1"/>
        <rFont val="MT平成ゴシック体W5 JIS X 0213"/>
        <family val="3"/>
        <charset val="128"/>
      </rPr>
      <t>配布物</t>
    </r>
    <rPh sb="0" eb="2">
      <t>ハイフ</t>
    </rPh>
    <rPh sb="2" eb="3">
      <t>ブツ</t>
    </rPh>
    <phoneticPr fontId="1"/>
  </si>
  <si>
    <r>
      <rPr>
        <b/>
        <sz val="14"/>
        <color theme="1"/>
        <rFont val="MT平成ゴシック体W5 JIS X 0213"/>
        <family val="3"/>
        <charset val="128"/>
      </rPr>
      <t>カテゴリー選択</t>
    </r>
    <rPh sb="5" eb="7">
      <t>センタク</t>
    </rPh>
    <phoneticPr fontId="1"/>
  </si>
  <si>
    <t>志那中・穴村・芦浦など</t>
  </si>
  <si>
    <t>駒井沢・集・新堂・川原・川原町（マックスバリュー）</t>
    <rPh sb="9" eb="11">
      <t>カワハラ</t>
    </rPh>
    <rPh sb="12" eb="15">
      <t>カワハラチョウ</t>
    </rPh>
    <phoneticPr fontId="1"/>
  </si>
  <si>
    <t>平井・平井町</t>
    <rPh sb="0" eb="2">
      <t>ヒライ</t>
    </rPh>
    <rPh sb="3" eb="6">
      <t>ヒライチョウ</t>
    </rPh>
    <phoneticPr fontId="1"/>
  </si>
  <si>
    <t>注文数合計</t>
    <rPh sb="0" eb="3">
      <t>チュウモンスウ</t>
    </rPh>
    <rPh sb="3" eb="5">
      <t>ゴウケイ</t>
    </rPh>
    <phoneticPr fontId="1"/>
  </si>
  <si>
    <t>下笠</t>
    <rPh sb="0" eb="2">
      <t>シモカサ</t>
    </rPh>
    <phoneticPr fontId="1"/>
  </si>
  <si>
    <t>※1</t>
    <phoneticPr fontId="1"/>
  </si>
  <si>
    <t>上笠</t>
    <rPh sb="0" eb="1">
      <t>ウエ</t>
    </rPh>
    <rPh sb="1" eb="2">
      <t>カサ</t>
    </rPh>
    <phoneticPr fontId="1"/>
  </si>
  <si>
    <t>野村（ハローワーク）</t>
    <rPh sb="0" eb="2">
      <t>ノムラ</t>
    </rPh>
    <phoneticPr fontId="1"/>
  </si>
  <si>
    <t>西渋川（エイスクエア）</t>
    <rPh sb="0" eb="3">
      <t>ニシシブカワ</t>
    </rPh>
    <phoneticPr fontId="1"/>
  </si>
  <si>
    <t>西大路（エストピアホテル）</t>
    <rPh sb="0" eb="3">
      <t>ニシオオジ</t>
    </rPh>
    <phoneticPr fontId="1"/>
  </si>
  <si>
    <r>
      <t>P1</t>
    </r>
    <r>
      <rPr>
        <b/>
        <sz val="11"/>
        <color theme="1"/>
        <rFont val="Yu Gothic"/>
        <family val="2"/>
        <charset val="128"/>
      </rPr>
      <t>　全エリア配布総数</t>
    </r>
    <rPh sb="3" eb="4">
      <t>ゼン</t>
    </rPh>
    <rPh sb="7" eb="9">
      <t>ハイフ</t>
    </rPh>
    <rPh sb="9" eb="11">
      <t>ソウスウ</t>
    </rPh>
    <phoneticPr fontId="1"/>
  </si>
  <si>
    <t>大路（草津駅）</t>
    <rPh sb="0" eb="2">
      <t>オオジ</t>
    </rPh>
    <rPh sb="3" eb="6">
      <t>クサツエキ</t>
    </rPh>
    <phoneticPr fontId="1"/>
  </si>
  <si>
    <t>軒</t>
    <rPh sb="0" eb="1">
      <t>ケン</t>
    </rPh>
    <phoneticPr fontId="1"/>
  </si>
  <si>
    <t>渋川・若竹（近鉄）</t>
    <rPh sb="0" eb="2">
      <t>シブカワ</t>
    </rPh>
    <rPh sb="3" eb="5">
      <t>ワカタケ</t>
    </rPh>
    <rPh sb="6" eb="8">
      <t>キンテツ</t>
    </rPh>
    <phoneticPr fontId="1"/>
  </si>
  <si>
    <r>
      <rPr>
        <b/>
        <sz val="22"/>
        <color theme="1"/>
        <rFont val="BIZ UDPゴシック"/>
        <family val="3"/>
        <charset val="128"/>
      </rPr>
      <t>株式会社アイム　</t>
    </r>
    <r>
      <rPr>
        <sz val="22"/>
        <color theme="1"/>
        <rFont val="BIZ UDPゴシック"/>
        <family val="3"/>
        <charset val="128"/>
      </rPr>
      <t>ポスティング事業部</t>
    </r>
    <r>
      <rPr>
        <b/>
        <sz val="22"/>
        <color theme="1"/>
        <rFont val="ＭＳ Ｐゴシック"/>
        <family val="2"/>
        <charset val="128"/>
      </rPr>
      <t>　　</t>
    </r>
    <r>
      <rPr>
        <b/>
        <sz val="22"/>
        <color theme="1"/>
        <rFont val="Arial"/>
        <family val="2"/>
      </rPr>
      <t>mail: posting@aimpost.jp       FAX:  077-596-5848</t>
    </r>
    <rPh sb="0" eb="4">
      <t>カブシキガイシャ</t>
    </rPh>
    <rPh sb="14" eb="16">
      <t>ジギョウ</t>
    </rPh>
    <rPh sb="16" eb="17">
      <t>ブ</t>
    </rPh>
    <phoneticPr fontId="1"/>
  </si>
  <si>
    <r>
      <rPr>
        <b/>
        <sz val="16"/>
        <color theme="1"/>
        <rFont val="MT平成ゴシック体W5 JIS X 0213"/>
        <family val="3"/>
        <charset val="128"/>
      </rPr>
      <t>配布エリア一覧表</t>
    </r>
    <r>
      <rPr>
        <b/>
        <sz val="16"/>
        <color theme="1"/>
        <rFont val="Arial"/>
        <family val="2"/>
      </rPr>
      <t>(</t>
    </r>
    <r>
      <rPr>
        <b/>
        <sz val="16"/>
        <color theme="1"/>
        <rFont val="MT平成ゴシック体W5 JIS X 0213"/>
        <family val="3"/>
        <charset val="128"/>
      </rPr>
      <t>注文表</t>
    </r>
    <r>
      <rPr>
        <b/>
        <sz val="16"/>
        <color theme="1"/>
        <rFont val="Arial"/>
        <family val="2"/>
      </rPr>
      <t>)</t>
    </r>
    <r>
      <rPr>
        <b/>
        <sz val="16"/>
        <color theme="1"/>
        <rFont val="Yu Gothic"/>
        <family val="2"/>
        <charset val="128"/>
      </rPr>
      <t>　</t>
    </r>
    <r>
      <rPr>
        <b/>
        <sz val="16"/>
        <color theme="1"/>
        <rFont val="Arial"/>
        <family val="2"/>
      </rPr>
      <t>P.2</t>
    </r>
    <rPh sb="0" eb="2">
      <t>ハイフ</t>
    </rPh>
    <rPh sb="5" eb="8">
      <t>イチランヒョウ</t>
    </rPh>
    <rPh sb="9" eb="11">
      <t>チュウモン</t>
    </rPh>
    <rPh sb="11" eb="12">
      <t>ヒョウ</t>
    </rPh>
    <phoneticPr fontId="1"/>
  </si>
  <si>
    <r>
      <rPr>
        <b/>
        <sz val="16"/>
        <color theme="0"/>
        <rFont val="MT平成ゴシック体W5 JIS X 0213"/>
        <family val="3"/>
        <charset val="128"/>
      </rPr>
      <t>東近江市　※ベース料金</t>
    </r>
    <r>
      <rPr>
        <b/>
        <sz val="16"/>
        <color theme="0"/>
        <rFont val="Arial"/>
        <family val="2"/>
      </rPr>
      <t>+3.0</t>
    </r>
    <r>
      <rPr>
        <b/>
        <sz val="16"/>
        <color theme="0"/>
        <rFont val="MT平成ゴシック体W5 JIS X 0213"/>
        <family val="3"/>
        <charset val="128"/>
      </rPr>
      <t>円</t>
    </r>
    <rPh sb="0" eb="3">
      <t>ヒガシオウミ</t>
    </rPh>
    <rPh sb="3" eb="4">
      <t>シ</t>
    </rPh>
    <rPh sb="9" eb="11">
      <t>リョウキン</t>
    </rPh>
    <rPh sb="15" eb="16">
      <t>エン</t>
    </rPh>
    <phoneticPr fontId="1"/>
  </si>
  <si>
    <r>
      <rPr>
        <b/>
        <sz val="16"/>
        <color theme="0"/>
        <rFont val="MT平成ゴシック体W5 JIS X 0213"/>
        <family val="3"/>
        <charset val="128"/>
      </rPr>
      <t>湖南市　※ベース料金</t>
    </r>
    <r>
      <rPr>
        <b/>
        <sz val="16"/>
        <color theme="0"/>
        <rFont val="Arial"/>
        <family val="2"/>
      </rPr>
      <t>+3.0</t>
    </r>
    <r>
      <rPr>
        <b/>
        <sz val="16"/>
        <color theme="0"/>
        <rFont val="MT平成ゴシック体W5 JIS X 0213"/>
        <family val="3"/>
        <charset val="128"/>
      </rPr>
      <t>円</t>
    </r>
    <rPh sb="0" eb="2">
      <t>コナン</t>
    </rPh>
    <rPh sb="2" eb="3">
      <t>シ</t>
    </rPh>
    <rPh sb="8" eb="10">
      <t>リョウキン</t>
    </rPh>
    <rPh sb="14" eb="15">
      <t>エン</t>
    </rPh>
    <phoneticPr fontId="1"/>
  </si>
  <si>
    <t>（新八日市駅周辺）八日市栄町、清水、本町、金屋1（八日市駅周辺）八日市浜野町、松尾町、建部瓦屋寺町</t>
    <phoneticPr fontId="1"/>
  </si>
  <si>
    <t>菩提寺北</t>
    <phoneticPr fontId="1"/>
  </si>
  <si>
    <t>八日市野々宮、金屋2-3（図書館）、東本町、上之町、八日市町</t>
    <phoneticPr fontId="1"/>
  </si>
  <si>
    <t>菩提寺西</t>
    <phoneticPr fontId="1"/>
  </si>
  <si>
    <t>（八日市高校周辺）八日市東浜町、建部吉野、建部日吉町、建部北町、建部上中町、東本町、八日市町（八日市小周辺）建部吉野、建部堺町、建部南町</t>
    <phoneticPr fontId="1"/>
  </si>
  <si>
    <t>菩提寺東</t>
    <phoneticPr fontId="1"/>
  </si>
  <si>
    <t>(421号線北側/市役所周辺）八日市緑町、外町、川合寺町、札ノ辻、野村町、妙法寺</t>
    <phoneticPr fontId="1"/>
  </si>
  <si>
    <t>北山台</t>
    <phoneticPr fontId="1"/>
  </si>
  <si>
    <t>（八日市IC周辺）妙法寺、中小路町、大森町、五智町</t>
    <phoneticPr fontId="1"/>
  </si>
  <si>
    <t>（421号線南側/八日市南高）青葉町、幸町、春日町、聖徳町、ひばり丘町、聖和町、東今崎町、沖野2丁目</t>
    <phoneticPr fontId="1"/>
  </si>
  <si>
    <t>(421号線南側/八日市南小）沖野1,3,4-5丁目、東沖野1-5丁目</t>
    <phoneticPr fontId="1"/>
  </si>
  <si>
    <t>（中野幼稚園）昭和町、西中野町、東中野町、中野町、今崎町</t>
    <phoneticPr fontId="1"/>
  </si>
  <si>
    <t>（市辺駅周辺）野口町、三津屋町、市辺町、糖塚町、小脇町、小今町、中野町</t>
    <phoneticPr fontId="1"/>
  </si>
  <si>
    <t>（長谷野駅周辺）今堀町、蛇溝町、（大学前駅/運動公園周辺）布施町、布引台1-2、芝原町、柴原南町、下二俣町、尻無町</t>
    <phoneticPr fontId="1"/>
  </si>
  <si>
    <t>石部東</t>
    <phoneticPr fontId="1"/>
  </si>
  <si>
    <t>（8号線東側/五箇荘駅周辺）小幡町、中町、簗瀬町、竜田町（8号線東側）、北町屋町、新堂町、木流町、奥町</t>
    <phoneticPr fontId="1"/>
  </si>
  <si>
    <t>石部南</t>
    <rPh sb="0" eb="3">
      <t>イシベミナミ</t>
    </rPh>
    <phoneticPr fontId="1"/>
  </si>
  <si>
    <t>（8号線西側）五個荘簗瀬（やなせ）町 、中町、五位田町、宮荘町、竜田町（8号線西側）</t>
    <phoneticPr fontId="1"/>
  </si>
  <si>
    <t>宮の森、岡出、宝来坂</t>
    <rPh sb="0" eb="1">
      <t>ミヤ</t>
    </rPh>
    <rPh sb="2" eb="3">
      <t>モリ</t>
    </rPh>
    <rPh sb="4" eb="6">
      <t>オカデ</t>
    </rPh>
    <rPh sb="7" eb="10">
      <t>ホウライザカ</t>
    </rPh>
    <phoneticPr fontId="1"/>
  </si>
  <si>
    <t>（8号線西側）五個荘金堂町、石塚町、五個荘北町屋町、五個荘川並町、五個荘塚本町</t>
    <phoneticPr fontId="1"/>
  </si>
  <si>
    <t>三雲</t>
    <rPh sb="0" eb="2">
      <t>ミクモ</t>
    </rPh>
    <phoneticPr fontId="1"/>
  </si>
  <si>
    <t>（8号線西側）五個荘山本町、五個荘石塚町、和田町、河曲町、日吉町、七里町、石馬寺町</t>
    <phoneticPr fontId="1"/>
  </si>
  <si>
    <t>（能登川駅西側）林町、山路町、能登川町、伊庭町、猪子町、躰光寺、小川町、垣見町</t>
    <phoneticPr fontId="1"/>
  </si>
  <si>
    <t>（JR西側）林町、山路町、能登川町、伊庭町</t>
    <phoneticPr fontId="1"/>
  </si>
  <si>
    <t>若竹町</t>
    <rPh sb="0" eb="3">
      <t>ワカタケチョウ</t>
    </rPh>
    <phoneticPr fontId="1"/>
  </si>
  <si>
    <t>（能登川駅東側）今町、佐野町北・南、垣見町、猪子町</t>
    <phoneticPr fontId="1"/>
  </si>
  <si>
    <t>（JR東側/川沿い）種町、長勝寺町、神郷町</t>
    <phoneticPr fontId="1"/>
  </si>
  <si>
    <t>小口（松ヶ丘団地・役場）・山面（美松台）</t>
    <rPh sb="0" eb="2">
      <t>オグチ</t>
    </rPh>
    <rPh sb="3" eb="6">
      <t>マツガオカ</t>
    </rPh>
    <rPh sb="6" eb="8">
      <t>ダンチ</t>
    </rPh>
    <rPh sb="9" eb="11">
      <t>ヤクバ</t>
    </rPh>
    <rPh sb="13" eb="14">
      <t>ヤマ</t>
    </rPh>
    <rPh sb="14" eb="15">
      <t>メン</t>
    </rPh>
    <rPh sb="16" eb="18">
      <t>ミマツ</t>
    </rPh>
    <rPh sb="18" eb="19">
      <t>ダイ</t>
    </rPh>
    <phoneticPr fontId="1"/>
  </si>
  <si>
    <t>西横関・薬師・鏡（かがみの里）・七里・鵜川・山之上</t>
    <rPh sb="0" eb="1">
      <t>ニシ</t>
    </rPh>
    <rPh sb="1" eb="3">
      <t>ヨコゼキ</t>
    </rPh>
    <rPh sb="4" eb="6">
      <t>ヤクシ</t>
    </rPh>
    <rPh sb="7" eb="8">
      <t>カガミ</t>
    </rPh>
    <rPh sb="13" eb="14">
      <t>サト</t>
    </rPh>
    <rPh sb="16" eb="18">
      <t>シチリ</t>
    </rPh>
    <rPh sb="19" eb="21">
      <t>ウカワ</t>
    </rPh>
    <phoneticPr fontId="1"/>
  </si>
  <si>
    <r>
      <rPr>
        <b/>
        <sz val="16"/>
        <color theme="0"/>
        <rFont val="MT平成ゴシック体W5 JIS X 0213"/>
        <family val="3"/>
        <charset val="128"/>
      </rPr>
      <t>甲賀市　※ベース料金</t>
    </r>
    <r>
      <rPr>
        <b/>
        <sz val="16"/>
        <color theme="0"/>
        <rFont val="Arial"/>
        <family val="2"/>
      </rPr>
      <t>+4.0</t>
    </r>
    <r>
      <rPr>
        <b/>
        <sz val="16"/>
        <color theme="0"/>
        <rFont val="MT平成ゴシック体W5 JIS X 0213"/>
        <family val="3"/>
        <charset val="128"/>
      </rPr>
      <t>円</t>
    </r>
    <rPh sb="0" eb="2">
      <t>コウカ</t>
    </rPh>
    <rPh sb="2" eb="3">
      <t>シ</t>
    </rPh>
    <rPh sb="8" eb="10">
      <t>リョウキン</t>
    </rPh>
    <rPh sb="14" eb="15">
      <t>エン</t>
    </rPh>
    <phoneticPr fontId="1"/>
  </si>
  <si>
    <t>愛知川（鉄道より西側）中宿、市、沓掛、石橋（愛知川駅西側・愛知川小）</t>
    <rPh sb="0" eb="3">
      <t>エチガワ</t>
    </rPh>
    <rPh sb="4" eb="6">
      <t>テツドウ</t>
    </rPh>
    <rPh sb="8" eb="10">
      <t>ニシガワ</t>
    </rPh>
    <rPh sb="11" eb="12">
      <t>ナカ</t>
    </rPh>
    <rPh sb="12" eb="13">
      <t>ジュク</t>
    </rPh>
    <rPh sb="14" eb="15">
      <t>シ</t>
    </rPh>
    <rPh sb="16" eb="18">
      <t>クツカケ</t>
    </rPh>
    <rPh sb="19" eb="21">
      <t>イシバシ</t>
    </rPh>
    <rPh sb="22" eb="25">
      <t>エチガワ</t>
    </rPh>
    <rPh sb="25" eb="26">
      <t>エキ</t>
    </rPh>
    <rPh sb="26" eb="28">
      <t>ニシガワ</t>
    </rPh>
    <rPh sb="29" eb="32">
      <t>エチガワ</t>
    </rPh>
    <rPh sb="32" eb="33">
      <t>ショウ</t>
    </rPh>
    <phoneticPr fontId="1"/>
  </si>
  <si>
    <t>市、沓掛、石橋、川久保（駅東側・図書館・愛知中・中央公園）長野（ふれあいスポーツ公園）</t>
    <rPh sb="0" eb="1">
      <t>シ</t>
    </rPh>
    <rPh sb="2" eb="4">
      <t>クツカケ</t>
    </rPh>
    <rPh sb="5" eb="7">
      <t>イシバシ</t>
    </rPh>
    <rPh sb="8" eb="11">
      <t>カワクボ</t>
    </rPh>
    <rPh sb="12" eb="13">
      <t>エキ</t>
    </rPh>
    <rPh sb="13" eb="15">
      <t>ヒガシガワ</t>
    </rPh>
    <rPh sb="16" eb="19">
      <t>トショカン</t>
    </rPh>
    <rPh sb="20" eb="22">
      <t>アイチ</t>
    </rPh>
    <rPh sb="22" eb="23">
      <t>チュウ</t>
    </rPh>
    <rPh sb="24" eb="26">
      <t>チュウオウ</t>
    </rPh>
    <rPh sb="26" eb="28">
      <t>コウエン</t>
    </rPh>
    <rPh sb="29" eb="31">
      <t>ナガノ</t>
    </rPh>
    <rPh sb="40" eb="42">
      <t>コウエン</t>
    </rPh>
    <phoneticPr fontId="1"/>
  </si>
  <si>
    <t>愛知川・豊満・東円堂（愛荘町役場・平和堂・コメリ）野々目、島川、東円堂、平居、苅間、畑田（秦荘西小・ゆたか保育園）</t>
    <phoneticPr fontId="1"/>
  </si>
  <si>
    <r>
      <rPr>
        <b/>
        <sz val="16"/>
        <color theme="0"/>
        <rFont val="MT平成ゴシック体W5 JIS X 0213"/>
        <family val="3"/>
        <charset val="128"/>
      </rPr>
      <t>米原市　※ベース料金</t>
    </r>
    <r>
      <rPr>
        <b/>
        <sz val="16"/>
        <color theme="0"/>
        <rFont val="Arial"/>
        <family val="2"/>
      </rPr>
      <t>+4.0</t>
    </r>
    <r>
      <rPr>
        <b/>
        <sz val="16"/>
        <color theme="0"/>
        <rFont val="MT平成ゴシック体W5 JIS X 0213"/>
        <family val="3"/>
        <charset val="128"/>
      </rPr>
      <t>円</t>
    </r>
    <rPh sb="0" eb="3">
      <t>マイバラシ</t>
    </rPh>
    <rPh sb="8" eb="10">
      <t>リョウキン</t>
    </rPh>
    <rPh sb="14" eb="15">
      <t>エン</t>
    </rPh>
    <phoneticPr fontId="1"/>
  </si>
  <si>
    <t>朝妻筑摩・磯地区（琵琶湖側2号線沿）、米原駅東口（米原駅）</t>
    <rPh sb="0" eb="2">
      <t>アサヅマ</t>
    </rPh>
    <rPh sb="2" eb="4">
      <t>チクマ</t>
    </rPh>
    <rPh sb="5" eb="6">
      <t>イソ</t>
    </rPh>
    <rPh sb="6" eb="8">
      <t>チク</t>
    </rPh>
    <rPh sb="9" eb="12">
      <t>ビワコ</t>
    </rPh>
    <rPh sb="12" eb="13">
      <t>ガワ</t>
    </rPh>
    <rPh sb="14" eb="16">
      <t>ゴウセン</t>
    </rPh>
    <rPh sb="16" eb="17">
      <t>エン</t>
    </rPh>
    <rPh sb="19" eb="22">
      <t>マイバラエキ</t>
    </rPh>
    <rPh sb="22" eb="24">
      <t>ヒガシグチ</t>
    </rPh>
    <rPh sb="25" eb="27">
      <t>ヨネハラ</t>
    </rPh>
    <rPh sb="27" eb="28">
      <t>エキ</t>
    </rPh>
    <phoneticPr fontId="1"/>
  </si>
  <si>
    <t>米原北部、米原南部(市役所）</t>
    <rPh sb="0" eb="2">
      <t>マイバラ</t>
    </rPh>
    <rPh sb="2" eb="4">
      <t>ホクブ</t>
    </rPh>
    <rPh sb="5" eb="7">
      <t>マイバラ</t>
    </rPh>
    <rPh sb="7" eb="9">
      <t>ナンブ</t>
    </rPh>
    <rPh sb="10" eb="13">
      <t>シヤクショ</t>
    </rPh>
    <phoneticPr fontId="1"/>
  </si>
  <si>
    <t>宇賀野（宇賀野ニュータウン、坂田駅）</t>
    <rPh sb="0" eb="2">
      <t>ウガ</t>
    </rPh>
    <rPh sb="2" eb="3">
      <t>ノ</t>
    </rPh>
    <rPh sb="4" eb="6">
      <t>ウガ</t>
    </rPh>
    <rPh sb="6" eb="7">
      <t>ノ</t>
    </rPh>
    <rPh sb="14" eb="16">
      <t>サカタ</t>
    </rPh>
    <rPh sb="16" eb="17">
      <t>エキ</t>
    </rPh>
    <phoneticPr fontId="1"/>
  </si>
  <si>
    <t>顔戸・新庄箕浦（近江公民館、図書館）</t>
    <rPh sb="0" eb="1">
      <t>カオ</t>
    </rPh>
    <rPh sb="1" eb="2">
      <t>ト</t>
    </rPh>
    <rPh sb="3" eb="5">
      <t>シンジョウ</t>
    </rPh>
    <rPh sb="5" eb="7">
      <t>ミノウラ</t>
    </rPh>
    <rPh sb="8" eb="10">
      <t>オウミ</t>
    </rPh>
    <rPh sb="10" eb="13">
      <t>コウミンカン</t>
    </rPh>
    <rPh sb="14" eb="17">
      <t>トショカン</t>
    </rPh>
    <phoneticPr fontId="1"/>
  </si>
  <si>
    <t>岩脇、三吉（米原IC）</t>
    <phoneticPr fontId="1"/>
  </si>
  <si>
    <r>
      <rPr>
        <b/>
        <sz val="16"/>
        <color theme="0"/>
        <rFont val="MT平成ゴシック体W5 JIS X 0213"/>
        <family val="3"/>
        <charset val="128"/>
      </rPr>
      <t>彦根市　※ベース料金</t>
    </r>
    <r>
      <rPr>
        <b/>
        <sz val="16"/>
        <color theme="0"/>
        <rFont val="Arial"/>
        <family val="2"/>
      </rPr>
      <t>+4.0</t>
    </r>
    <r>
      <rPr>
        <b/>
        <sz val="16"/>
        <color theme="0"/>
        <rFont val="MT平成ゴシック体W5 JIS X 0213"/>
        <family val="3"/>
        <charset val="128"/>
      </rPr>
      <t>円</t>
    </r>
    <rPh sb="0" eb="2">
      <t>ヒコネ</t>
    </rPh>
    <rPh sb="2" eb="3">
      <t>シ</t>
    </rPh>
    <rPh sb="8" eb="10">
      <t>リョウキン</t>
    </rPh>
    <rPh sb="14" eb="15">
      <t>エン</t>
    </rPh>
    <phoneticPr fontId="1"/>
  </si>
  <si>
    <t>松原町（彦根港）、彦根グリーンハイツ、馬場町（カインズ）</t>
    <phoneticPr fontId="1"/>
  </si>
  <si>
    <t>古沢町（警察署）</t>
    <phoneticPr fontId="1"/>
  </si>
  <si>
    <t>長曽根町、栄町池洲町</t>
    <phoneticPr fontId="1"/>
  </si>
  <si>
    <t>本町城町、芹橋町（彦根城南側）</t>
    <phoneticPr fontId="1"/>
  </si>
  <si>
    <t>中薮町</t>
    <phoneticPr fontId="1"/>
  </si>
  <si>
    <t>大薮町（金城小学校）、金城団地</t>
    <phoneticPr fontId="1"/>
  </si>
  <si>
    <t>開出今団地（市立病院）</t>
    <phoneticPr fontId="1"/>
  </si>
  <si>
    <t>西今町（中央中学校）</t>
    <phoneticPr fontId="1"/>
  </si>
  <si>
    <t>八坂町（県立大学）、開出今甘呂町（南中学校）、日夏町</t>
    <phoneticPr fontId="1"/>
  </si>
  <si>
    <t>蓮台寺町、日夏ニュータウン</t>
    <phoneticPr fontId="1"/>
  </si>
  <si>
    <t>彦根駅前、立花町大東町、京町中央町</t>
    <phoneticPr fontId="1"/>
  </si>
  <si>
    <t>河原町、新町、後三条町</t>
    <phoneticPr fontId="1"/>
  </si>
  <si>
    <t>平田町（平田小学校、福祉センター）</t>
    <phoneticPr fontId="1"/>
  </si>
  <si>
    <r>
      <rPr>
        <b/>
        <sz val="16"/>
        <color theme="0"/>
        <rFont val="MT平成ゴシック体W5 JIS X 0213"/>
        <family val="3"/>
        <charset val="128"/>
      </rPr>
      <t>長浜市　※ベース料金</t>
    </r>
    <r>
      <rPr>
        <b/>
        <sz val="16"/>
        <color theme="0"/>
        <rFont val="Arial"/>
        <family val="2"/>
      </rPr>
      <t>+4.0</t>
    </r>
    <r>
      <rPr>
        <b/>
        <sz val="16"/>
        <color theme="0"/>
        <rFont val="MT平成ゴシック体W5 JIS X 0213"/>
        <family val="3"/>
        <charset val="128"/>
      </rPr>
      <t>円</t>
    </r>
    <rPh sb="0" eb="2">
      <t>ナガハマ</t>
    </rPh>
    <rPh sb="2" eb="3">
      <t>シ</t>
    </rPh>
    <rPh sb="8" eb="10">
      <t>リョウキン</t>
    </rPh>
    <rPh sb="14" eb="15">
      <t>エン</t>
    </rPh>
    <phoneticPr fontId="1"/>
  </si>
  <si>
    <t>西今町東（盲学校）、戸賀町</t>
    <phoneticPr fontId="1"/>
  </si>
  <si>
    <t>野瀬町（森の子保育園）、宇尾町</t>
    <phoneticPr fontId="1"/>
  </si>
  <si>
    <t>国友町、新庄寺町、口分田町（イオン）</t>
    <phoneticPr fontId="1"/>
  </si>
  <si>
    <t>小泉町（パナソニック）</t>
    <phoneticPr fontId="1"/>
  </si>
  <si>
    <t>（琵琶湖側）相撲町、祇園町、末広町、鐘紡殿町</t>
    <phoneticPr fontId="1"/>
  </si>
  <si>
    <t>南彦根駅西口、竹ヶ鼻町</t>
    <phoneticPr fontId="1"/>
  </si>
  <si>
    <t>神照町（神照小学校、市民プール）</t>
    <phoneticPr fontId="1"/>
  </si>
  <si>
    <t>東沼波町（印刷局）</t>
    <phoneticPr fontId="1"/>
  </si>
  <si>
    <t>三ツ矢元町（北幼稚園）、三ツ矢元町</t>
    <phoneticPr fontId="1"/>
  </si>
  <si>
    <t>原町（8号線東側）</t>
    <phoneticPr fontId="1"/>
  </si>
  <si>
    <t>八幡中山町</t>
    <phoneticPr fontId="1"/>
  </si>
  <si>
    <t>里根町（彦根駅東側）、外町、芹川町</t>
    <phoneticPr fontId="1"/>
  </si>
  <si>
    <t>十里町（北陸本線東側）</t>
    <phoneticPr fontId="1"/>
  </si>
  <si>
    <t>芹町安清町、西沼波町（彦根口駅周辺）</t>
    <phoneticPr fontId="1"/>
  </si>
  <si>
    <t>元浜町（黒壁スクエア）、公園町（豊公園）、朝日町（長浜駅東側）</t>
    <phoneticPr fontId="1"/>
  </si>
  <si>
    <t>正法寺町西、正法寺町東（8号線東/山側）、野田山町、大堀町</t>
    <phoneticPr fontId="1"/>
  </si>
  <si>
    <t>高田町（長浜小学校）、八幡東町（市役所）</t>
    <phoneticPr fontId="1"/>
  </si>
  <si>
    <t>高宮町（ビバシティ、南彦根駅東側）、高宮橋</t>
    <phoneticPr fontId="1"/>
  </si>
  <si>
    <t>南高田町（ハローワーク）、地福寺町（北星高校）</t>
    <phoneticPr fontId="1"/>
  </si>
  <si>
    <t>犬方町（地域総合センター）、金剛寺町、亀山ニュータウン</t>
    <phoneticPr fontId="1"/>
  </si>
  <si>
    <t>四ツ塚町、平方町（琵琶湖沿）</t>
    <phoneticPr fontId="1"/>
  </si>
  <si>
    <t>河瀬駅周辺</t>
    <phoneticPr fontId="1"/>
  </si>
  <si>
    <t>勝町（JA南支店）、平方南町</t>
    <phoneticPr fontId="1"/>
  </si>
  <si>
    <t>川瀬馬場町、南川瀬町（河瀬駅東側）、葛籠町、清崎町（グリーンピア）、千尋町（琵琶湖線東側）</t>
    <phoneticPr fontId="1"/>
  </si>
  <si>
    <t>大戌亥町（長浜病院）、大辰巳町（長浜南中学）
田村町（田村駅）</t>
    <phoneticPr fontId="1"/>
  </si>
  <si>
    <t>稲枝駅周辺</t>
    <phoneticPr fontId="1"/>
  </si>
  <si>
    <t>加納町（長浜IC）、南小足町（北陸道東側）</t>
    <phoneticPr fontId="1"/>
  </si>
  <si>
    <t>小堀町（8号線東側/アルプラザ）</t>
    <phoneticPr fontId="1"/>
  </si>
  <si>
    <t>南田附町（球場）、宮司町（8号線東側/市民体育館）</t>
    <phoneticPr fontId="1"/>
  </si>
  <si>
    <r>
      <rPr>
        <b/>
        <sz val="16"/>
        <color theme="0"/>
        <rFont val="MT平成ゴシック体W5 JIS X 0213"/>
        <family val="3"/>
        <charset val="128"/>
      </rPr>
      <t>日野町　※ベース料金</t>
    </r>
    <r>
      <rPr>
        <b/>
        <sz val="16"/>
        <color theme="0"/>
        <rFont val="Arial"/>
        <family val="2"/>
      </rPr>
      <t>+5.0</t>
    </r>
    <r>
      <rPr>
        <b/>
        <sz val="16"/>
        <color theme="0"/>
        <rFont val="MT平成ゴシック体W5 JIS X 0213"/>
        <family val="3"/>
        <charset val="128"/>
      </rPr>
      <t>円</t>
    </r>
    <rPh sb="0" eb="3">
      <t>ヒノチョウ</t>
    </rPh>
    <rPh sb="8" eb="10">
      <t>リョウキン</t>
    </rPh>
    <rPh sb="14" eb="15">
      <t>エン</t>
    </rPh>
    <phoneticPr fontId="1"/>
  </si>
  <si>
    <r>
      <rPr>
        <b/>
        <sz val="11"/>
        <color theme="1"/>
        <rFont val="MT平成ゴシック体W5 JIS X 0208"/>
        <family val="3"/>
        <charset val="128"/>
      </rPr>
      <t>番号</t>
    </r>
    <rPh sb="0" eb="2">
      <t>バンゴウ</t>
    </rPh>
    <phoneticPr fontId="1"/>
  </si>
  <si>
    <r>
      <rPr>
        <b/>
        <sz val="11"/>
        <color theme="1"/>
        <rFont val="MT平成ゴシック体W5 JIS X 0208"/>
        <family val="3"/>
        <charset val="128"/>
      </rPr>
      <t>区分</t>
    </r>
    <rPh sb="0" eb="2">
      <t>クブン</t>
    </rPh>
    <phoneticPr fontId="1"/>
  </si>
  <si>
    <r>
      <rPr>
        <b/>
        <sz val="11"/>
        <color theme="1"/>
        <rFont val="MT平成ゴシック体W5 JIS X 0208"/>
        <family val="3"/>
        <charset val="128"/>
      </rPr>
      <t>町名</t>
    </r>
    <rPh sb="0" eb="2">
      <t>チョウメイ</t>
    </rPh>
    <phoneticPr fontId="1"/>
  </si>
  <si>
    <r>
      <rPr>
        <b/>
        <sz val="11"/>
        <color theme="1"/>
        <rFont val="MT平成ゴシック体W5 JIS X 0208"/>
        <family val="3"/>
        <charset val="128"/>
      </rPr>
      <t>軒数</t>
    </r>
    <rPh sb="0" eb="2">
      <t>ケンスウ</t>
    </rPh>
    <phoneticPr fontId="1"/>
  </si>
  <si>
    <r>
      <rPr>
        <b/>
        <sz val="11"/>
        <color theme="1"/>
        <rFont val="MT平成ゴシック体W5 JIS X 0208"/>
        <family val="3"/>
        <charset val="128"/>
      </rPr>
      <t>希望数</t>
    </r>
    <rPh sb="0" eb="3">
      <t>キボウスウ</t>
    </rPh>
    <phoneticPr fontId="1"/>
  </si>
  <si>
    <r>
      <rPr>
        <b/>
        <sz val="11"/>
        <color theme="1"/>
        <rFont val="MT平成ゴシック体W5 JIS X 0208"/>
        <family val="3"/>
        <charset val="128"/>
      </rPr>
      <t>料金</t>
    </r>
    <r>
      <rPr>
        <b/>
        <sz val="11"/>
        <color theme="1"/>
        <rFont val="Arial"/>
        <family val="2"/>
      </rPr>
      <t>(</t>
    </r>
    <r>
      <rPr>
        <b/>
        <sz val="11"/>
        <color theme="1"/>
        <rFont val="MT平成ゴシック体W5 JIS X 0208"/>
        <family val="3"/>
        <charset val="128"/>
      </rPr>
      <t>税別</t>
    </r>
    <r>
      <rPr>
        <b/>
        <sz val="11"/>
        <color theme="1"/>
        <rFont val="Arial"/>
        <family val="2"/>
      </rPr>
      <t>)</t>
    </r>
    <rPh sb="0" eb="2">
      <t>リョウキン</t>
    </rPh>
    <rPh sb="3" eb="5">
      <t>ゼイベツ</t>
    </rPh>
    <phoneticPr fontId="1"/>
  </si>
  <si>
    <r>
      <t>MAP</t>
    </r>
    <r>
      <rPr>
        <b/>
        <sz val="10"/>
        <color theme="1"/>
        <rFont val="MT平成ゴシック体W5 JIS X 0208"/>
        <family val="3"/>
        <charset val="128"/>
      </rPr>
      <t>番号</t>
    </r>
    <rPh sb="3" eb="5">
      <t>バンゴウ</t>
    </rPh>
    <phoneticPr fontId="1"/>
  </si>
  <si>
    <t>松尾、河原、大窪（日野役場・小中学校）</t>
    <phoneticPr fontId="1"/>
  </si>
  <si>
    <t>豊郷小学校・日枝郵便局・白山神社周辺</t>
    <rPh sb="0" eb="2">
      <t>トヨサト</t>
    </rPh>
    <rPh sb="2" eb="5">
      <t>ショウガッコウ</t>
    </rPh>
    <rPh sb="6" eb="8">
      <t>ヒエ</t>
    </rPh>
    <rPh sb="8" eb="11">
      <t>ユウビンキョク</t>
    </rPh>
    <rPh sb="12" eb="14">
      <t>シラヤマ</t>
    </rPh>
    <rPh sb="14" eb="16">
      <t>ジンジャ</t>
    </rPh>
    <rPh sb="16" eb="18">
      <t>シュウヘン</t>
    </rPh>
    <phoneticPr fontId="1"/>
  </si>
  <si>
    <t>中道、大窪、日田、村井、西大路（コメリ・近江日野商人館）</t>
    <phoneticPr fontId="1"/>
  </si>
  <si>
    <t>呉竹地域総合センター・甲良中学校・甲良養護学校周辺</t>
    <rPh sb="0" eb="2">
      <t>ゴタケ</t>
    </rPh>
    <rPh sb="2" eb="4">
      <t>チイキ</t>
    </rPh>
    <rPh sb="4" eb="6">
      <t>ソウゴウ</t>
    </rPh>
    <rPh sb="11" eb="13">
      <t>コウラ</t>
    </rPh>
    <rPh sb="13" eb="16">
      <t>チュウガッコウ</t>
    </rPh>
    <rPh sb="17" eb="19">
      <t>コウラ</t>
    </rPh>
    <rPh sb="19" eb="23">
      <t>ヨウゴガッコウ</t>
    </rPh>
    <rPh sb="23" eb="25">
      <t>シュウヘン</t>
    </rPh>
    <phoneticPr fontId="1"/>
  </si>
  <si>
    <t>内池（日野駅）、上野田、小井口（日野駅・記念病院・日野高校）</t>
    <phoneticPr fontId="1"/>
  </si>
  <si>
    <t>注文数</t>
    <rPh sb="0" eb="3">
      <t>チュウモンスウ</t>
    </rPh>
    <phoneticPr fontId="1"/>
  </si>
  <si>
    <t>近江高島駅・新旭駅・今津駅・マキノ駅（各駅周辺を配布）</t>
    <rPh sb="0" eb="5">
      <t>オウミタカシマエキ</t>
    </rPh>
    <rPh sb="6" eb="9">
      <t>シンアサヒエキ</t>
    </rPh>
    <rPh sb="10" eb="12">
      <t>イマヅ</t>
    </rPh>
    <rPh sb="12" eb="13">
      <t>エキ</t>
    </rPh>
    <rPh sb="17" eb="18">
      <t>エキ</t>
    </rPh>
    <rPh sb="19" eb="23">
      <t>カクエキシュウヘン</t>
    </rPh>
    <rPh sb="24" eb="26">
      <t>ハイフ</t>
    </rPh>
    <phoneticPr fontId="1"/>
  </si>
  <si>
    <r>
      <rPr>
        <b/>
        <sz val="16"/>
        <color theme="0"/>
        <rFont val="MT平成ゴシック体W5 JIS X 0208"/>
        <family val="3"/>
        <charset val="128"/>
      </rPr>
      <t>多賀町　※ベース料金</t>
    </r>
    <r>
      <rPr>
        <b/>
        <sz val="16"/>
        <color theme="0"/>
        <rFont val="Arial"/>
        <family val="2"/>
      </rPr>
      <t>+5.0</t>
    </r>
    <r>
      <rPr>
        <b/>
        <sz val="16"/>
        <color theme="0"/>
        <rFont val="MT平成ゴシック体W5 JIS X 0208"/>
        <family val="3"/>
        <charset val="128"/>
      </rPr>
      <t>円</t>
    </r>
    <rPh sb="0" eb="3">
      <t>タガチョウ</t>
    </rPh>
    <phoneticPr fontId="1"/>
  </si>
  <si>
    <t>多賀柏葉団地・多賀大社周辺</t>
    <rPh sb="0" eb="2">
      <t>タガ</t>
    </rPh>
    <rPh sb="2" eb="3">
      <t>カシワ</t>
    </rPh>
    <rPh sb="3" eb="4">
      <t>ハ</t>
    </rPh>
    <rPh sb="4" eb="6">
      <t>ダンチ</t>
    </rPh>
    <rPh sb="7" eb="11">
      <t>タガタイシャ</t>
    </rPh>
    <rPh sb="11" eb="13">
      <t>シュウヘン</t>
    </rPh>
    <phoneticPr fontId="1"/>
  </si>
  <si>
    <r>
      <rPr>
        <b/>
        <sz val="14"/>
        <color theme="1"/>
        <rFont val="ＭＳ Ｐゴシック"/>
        <family val="2"/>
        <charset val="128"/>
      </rPr>
      <t>弊社記入欄</t>
    </r>
    <r>
      <rPr>
        <b/>
        <sz val="14"/>
        <color theme="1"/>
        <rFont val="Arial"/>
        <family val="2"/>
      </rPr>
      <t>:</t>
    </r>
    <rPh sb="0" eb="2">
      <t>ヘイシャ</t>
    </rPh>
    <rPh sb="2" eb="4">
      <t>キニュウ</t>
    </rPh>
    <rPh sb="4" eb="5">
      <t>ラン</t>
    </rPh>
    <phoneticPr fontId="1"/>
  </si>
  <si>
    <r>
      <rPr>
        <b/>
        <sz val="14"/>
        <color theme="1"/>
        <rFont val="MT平成ゴシック体W5 JIS X 0213"/>
        <family val="3"/>
        <charset val="128"/>
      </rPr>
      <t>注文数合計</t>
    </r>
    <rPh sb="0" eb="3">
      <t>チュウモンスウ</t>
    </rPh>
    <rPh sb="3" eb="5">
      <t>ゴウケイ</t>
    </rPh>
    <phoneticPr fontId="1"/>
  </si>
  <si>
    <r>
      <t>P2</t>
    </r>
    <r>
      <rPr>
        <b/>
        <sz val="11"/>
        <color theme="1"/>
        <rFont val="Yu Gothic"/>
        <family val="2"/>
        <charset val="128"/>
      </rPr>
      <t>　全エリア配布総数</t>
    </r>
    <rPh sb="3" eb="4">
      <t>ゼン</t>
    </rPh>
    <rPh sb="7" eb="9">
      <t>ハイフ</t>
    </rPh>
    <rPh sb="9" eb="11">
      <t>ソウスウ</t>
    </rPh>
    <phoneticPr fontId="1"/>
  </si>
  <si>
    <t>滋賀県全エリア配布総数</t>
    <rPh sb="0" eb="3">
      <t>シガケン</t>
    </rPh>
    <rPh sb="3" eb="4">
      <t>ゼン</t>
    </rPh>
    <rPh sb="7" eb="9">
      <t>ハイフ</t>
    </rPh>
    <rPh sb="9" eb="11">
      <t>ソウスウ</t>
    </rPh>
    <phoneticPr fontId="1"/>
  </si>
  <si>
    <r>
      <t>A4</t>
    </r>
    <r>
      <rPr>
        <b/>
        <sz val="12"/>
        <color theme="1"/>
        <rFont val="ＭＳ Ｐゴシック"/>
        <family val="2"/>
        <charset val="128"/>
      </rPr>
      <t>以下</t>
    </r>
    <r>
      <rPr>
        <b/>
        <sz val="12"/>
        <color theme="1"/>
        <rFont val="Arial"/>
        <family val="2"/>
      </rPr>
      <t>(10000</t>
    </r>
    <r>
      <rPr>
        <b/>
        <sz val="12"/>
        <color theme="1"/>
        <rFont val="ＭＳ Ｐゴシック"/>
        <family val="2"/>
        <charset val="128"/>
      </rPr>
      <t>枚未満</t>
    </r>
    <r>
      <rPr>
        <b/>
        <sz val="12"/>
        <color theme="1"/>
        <rFont val="Arial"/>
        <family val="2"/>
      </rPr>
      <t>)</t>
    </r>
    <rPh sb="2" eb="4">
      <t>イカ</t>
    </rPh>
    <rPh sb="10" eb="11">
      <t>マイ</t>
    </rPh>
    <rPh sb="11" eb="13">
      <t>ミマン</t>
    </rPh>
    <phoneticPr fontId="1"/>
  </si>
  <si>
    <r>
      <t>B4(10000</t>
    </r>
    <r>
      <rPr>
        <b/>
        <sz val="12"/>
        <color theme="1"/>
        <rFont val="Yu Gothic"/>
        <family val="2"/>
        <charset val="128"/>
      </rPr>
      <t>枚未満</t>
    </r>
    <r>
      <rPr>
        <b/>
        <sz val="12"/>
        <color theme="1"/>
        <rFont val="Arial"/>
        <family val="2"/>
      </rPr>
      <t>)</t>
    </r>
    <rPh sb="8" eb="9">
      <t>マイ</t>
    </rPh>
    <rPh sb="9" eb="11">
      <t>ミマン</t>
    </rPh>
    <phoneticPr fontId="1"/>
  </si>
  <si>
    <r>
      <t>A3(10000</t>
    </r>
    <r>
      <rPr>
        <b/>
        <sz val="12"/>
        <color theme="1"/>
        <rFont val="Yu Gothic"/>
        <family val="2"/>
        <charset val="128"/>
      </rPr>
      <t>枚未満</t>
    </r>
    <r>
      <rPr>
        <b/>
        <sz val="12"/>
        <color theme="1"/>
        <rFont val="Arial"/>
        <family val="2"/>
      </rPr>
      <t>)</t>
    </r>
    <rPh sb="8" eb="9">
      <t>マイ</t>
    </rPh>
    <rPh sb="9" eb="11">
      <t>ミマン</t>
    </rPh>
    <phoneticPr fontId="1"/>
  </si>
  <si>
    <r>
      <t>B3(10000</t>
    </r>
    <r>
      <rPr>
        <b/>
        <sz val="12"/>
        <color theme="1"/>
        <rFont val="ＭＳ Ｐゴシック"/>
        <family val="2"/>
        <charset val="128"/>
      </rPr>
      <t>枚未満</t>
    </r>
    <r>
      <rPr>
        <b/>
        <sz val="12"/>
        <color theme="1"/>
        <rFont val="Arial"/>
        <family val="2"/>
      </rPr>
      <t>)</t>
    </r>
    <rPh sb="8" eb="9">
      <t>マイ</t>
    </rPh>
    <rPh sb="9" eb="11">
      <t>ミマン</t>
    </rPh>
    <phoneticPr fontId="1"/>
  </si>
  <si>
    <r>
      <t>A2(10000</t>
    </r>
    <r>
      <rPr>
        <b/>
        <sz val="12"/>
        <color theme="1"/>
        <rFont val="ＭＳ Ｐゴシック"/>
        <family val="2"/>
        <charset val="128"/>
      </rPr>
      <t>枚未満</t>
    </r>
    <r>
      <rPr>
        <b/>
        <sz val="12"/>
        <color theme="1"/>
        <rFont val="Arial"/>
        <family val="2"/>
      </rPr>
      <t>)</t>
    </r>
    <rPh sb="8" eb="9">
      <t>マイ</t>
    </rPh>
    <rPh sb="9" eb="11">
      <t>ミマン</t>
    </rPh>
    <phoneticPr fontId="1"/>
  </si>
  <si>
    <r>
      <t>B2</t>
    </r>
    <r>
      <rPr>
        <b/>
        <sz val="12"/>
        <color theme="1"/>
        <rFont val="ＭＳ Ｐゴシック"/>
        <family val="2"/>
        <charset val="128"/>
      </rPr>
      <t>以上</t>
    </r>
    <r>
      <rPr>
        <b/>
        <sz val="12"/>
        <color theme="1"/>
        <rFont val="Arial"/>
        <family val="2"/>
      </rPr>
      <t>(10000</t>
    </r>
    <r>
      <rPr>
        <b/>
        <sz val="12"/>
        <color theme="1"/>
        <rFont val="ＭＳ Ｐゴシック"/>
        <family val="2"/>
        <charset val="128"/>
      </rPr>
      <t>枚未満</t>
    </r>
    <r>
      <rPr>
        <b/>
        <sz val="12"/>
        <color theme="1"/>
        <rFont val="Arial"/>
        <family val="2"/>
      </rPr>
      <t>)</t>
    </r>
    <rPh sb="2" eb="4">
      <t>イジョウ</t>
    </rPh>
    <rPh sb="10" eb="11">
      <t>マイ</t>
    </rPh>
    <rPh sb="11" eb="13">
      <t>ミマン</t>
    </rPh>
    <phoneticPr fontId="1"/>
  </si>
  <si>
    <r>
      <t>A4</t>
    </r>
    <r>
      <rPr>
        <b/>
        <sz val="12"/>
        <color theme="1"/>
        <rFont val="ＭＳ Ｐゴシック"/>
        <family val="2"/>
        <charset val="128"/>
      </rPr>
      <t>以下</t>
    </r>
    <r>
      <rPr>
        <b/>
        <sz val="12"/>
        <color theme="1"/>
        <rFont val="Arial"/>
        <family val="2"/>
      </rPr>
      <t>(10000</t>
    </r>
    <r>
      <rPr>
        <b/>
        <sz val="12"/>
        <color theme="1"/>
        <rFont val="ＭＳ Ｐゴシック"/>
        <family val="2"/>
        <charset val="128"/>
      </rPr>
      <t>枚以上</t>
    </r>
    <r>
      <rPr>
        <b/>
        <sz val="12"/>
        <color theme="1"/>
        <rFont val="Arial"/>
        <family val="2"/>
      </rPr>
      <t>)</t>
    </r>
    <rPh sb="2" eb="4">
      <t>イカ</t>
    </rPh>
    <rPh sb="10" eb="11">
      <t>マイ</t>
    </rPh>
    <rPh sb="11" eb="13">
      <t>イジョウ</t>
    </rPh>
    <phoneticPr fontId="1"/>
  </si>
  <si>
    <r>
      <t>B4(10000</t>
    </r>
    <r>
      <rPr>
        <b/>
        <sz val="12"/>
        <color theme="1"/>
        <rFont val="Yu Gothic"/>
        <family val="2"/>
        <charset val="128"/>
      </rPr>
      <t>枚以上</t>
    </r>
    <r>
      <rPr>
        <b/>
        <sz val="12"/>
        <color theme="1"/>
        <rFont val="Arial"/>
        <family val="2"/>
      </rPr>
      <t>)</t>
    </r>
    <rPh sb="8" eb="9">
      <t>マイ</t>
    </rPh>
    <rPh sb="9" eb="11">
      <t>イジョウ</t>
    </rPh>
    <phoneticPr fontId="1"/>
  </si>
  <si>
    <r>
      <t>A3(10000</t>
    </r>
    <r>
      <rPr>
        <b/>
        <sz val="12"/>
        <color theme="1"/>
        <rFont val="Yu Gothic"/>
        <family val="2"/>
        <charset val="128"/>
      </rPr>
      <t>枚以上</t>
    </r>
    <r>
      <rPr>
        <b/>
        <sz val="12"/>
        <color theme="1"/>
        <rFont val="Arial"/>
        <family val="2"/>
      </rPr>
      <t>)</t>
    </r>
    <rPh sb="8" eb="9">
      <t>マイ</t>
    </rPh>
    <rPh sb="9" eb="11">
      <t>イジョウ</t>
    </rPh>
    <phoneticPr fontId="1"/>
  </si>
  <si>
    <r>
      <t>B3(10000</t>
    </r>
    <r>
      <rPr>
        <b/>
        <sz val="12"/>
        <color theme="1"/>
        <rFont val="ＭＳ Ｐゴシック"/>
        <family val="2"/>
        <charset val="128"/>
      </rPr>
      <t>枚以上</t>
    </r>
    <r>
      <rPr>
        <b/>
        <sz val="12"/>
        <color theme="1"/>
        <rFont val="Arial"/>
        <family val="2"/>
      </rPr>
      <t>)</t>
    </r>
    <rPh sb="8" eb="9">
      <t>マイ</t>
    </rPh>
    <rPh sb="9" eb="11">
      <t>イジョウ</t>
    </rPh>
    <phoneticPr fontId="1"/>
  </si>
  <si>
    <r>
      <t>A2(10000</t>
    </r>
    <r>
      <rPr>
        <b/>
        <sz val="12"/>
        <color theme="1"/>
        <rFont val="ＭＳ Ｐゴシック"/>
        <family val="2"/>
        <charset val="128"/>
      </rPr>
      <t>枚以上</t>
    </r>
    <r>
      <rPr>
        <b/>
        <sz val="12"/>
        <color theme="1"/>
        <rFont val="Arial"/>
        <family val="2"/>
      </rPr>
      <t>)</t>
    </r>
    <rPh sb="8" eb="9">
      <t>マイ</t>
    </rPh>
    <rPh sb="9" eb="11">
      <t>イジョウ</t>
    </rPh>
    <phoneticPr fontId="1"/>
  </si>
  <si>
    <r>
      <t>B2</t>
    </r>
    <r>
      <rPr>
        <b/>
        <sz val="12"/>
        <color theme="1"/>
        <rFont val="ＭＳ Ｐゴシック"/>
        <family val="2"/>
        <charset val="128"/>
      </rPr>
      <t>以上</t>
    </r>
    <r>
      <rPr>
        <b/>
        <sz val="12"/>
        <color theme="1"/>
        <rFont val="Arial"/>
        <family val="2"/>
      </rPr>
      <t>(10000</t>
    </r>
    <r>
      <rPr>
        <b/>
        <sz val="12"/>
        <color theme="1"/>
        <rFont val="ＭＳ Ｐゴシック"/>
        <family val="2"/>
        <charset val="128"/>
      </rPr>
      <t>枚以上</t>
    </r>
    <r>
      <rPr>
        <b/>
        <sz val="12"/>
        <color theme="1"/>
        <rFont val="Arial"/>
        <family val="2"/>
      </rPr>
      <t>)</t>
    </r>
    <rPh sb="2" eb="4">
      <t>イジョウ</t>
    </rPh>
    <rPh sb="10" eb="11">
      <t>マイ</t>
    </rPh>
    <rPh sb="11" eb="13">
      <t>イジョウ</t>
    </rPh>
    <phoneticPr fontId="1"/>
  </si>
  <si>
    <t>水戸町、梅影町</t>
    <rPh sb="0" eb="3">
      <t>ミトチョウ</t>
    </rPh>
    <rPh sb="4" eb="6">
      <t>ウメカゲ</t>
    </rPh>
    <rPh sb="6" eb="7">
      <t>チョウ</t>
    </rPh>
    <phoneticPr fontId="1"/>
  </si>
  <si>
    <t>柚子袋</t>
    <rPh sb="0" eb="2">
      <t>ユズ</t>
    </rPh>
    <rPh sb="2" eb="3">
      <t>フクロ</t>
    </rPh>
    <phoneticPr fontId="1"/>
  </si>
  <si>
    <t>吉永、三雲</t>
    <rPh sb="0" eb="2">
      <t>ヨシナガ</t>
    </rPh>
    <rPh sb="3" eb="5">
      <t>ミクモ</t>
    </rPh>
    <phoneticPr fontId="1"/>
  </si>
  <si>
    <t>下田</t>
    <rPh sb="0" eb="2">
      <t>シモダ</t>
    </rPh>
    <phoneticPr fontId="1"/>
  </si>
  <si>
    <t>岩根、岩根中央、日枝山手台</t>
    <rPh sb="0" eb="2">
      <t>イワネ</t>
    </rPh>
    <rPh sb="3" eb="5">
      <t>イワネ</t>
    </rPh>
    <rPh sb="5" eb="7">
      <t>チュウオウ</t>
    </rPh>
    <rPh sb="8" eb="11">
      <t>ヒエヤマ</t>
    </rPh>
    <rPh sb="11" eb="12">
      <t>テ</t>
    </rPh>
    <rPh sb="12" eb="13">
      <t>ダイ</t>
    </rPh>
    <phoneticPr fontId="1"/>
  </si>
  <si>
    <t>平松北、中央</t>
    <rPh sb="0" eb="3">
      <t>ヒラマツキタ</t>
    </rPh>
    <rPh sb="4" eb="6">
      <t>チュウオウ</t>
    </rPh>
    <phoneticPr fontId="1"/>
  </si>
  <si>
    <t>石部西、石部中央</t>
    <rPh sb="0" eb="3">
      <t>イシベニシ</t>
    </rPh>
    <rPh sb="4" eb="6">
      <t>イシベ</t>
    </rPh>
    <rPh sb="6" eb="8">
      <t>チュウオウ</t>
    </rPh>
    <phoneticPr fontId="1"/>
  </si>
  <si>
    <t>サイドタウン、近江台</t>
    <rPh sb="7" eb="10">
      <t>オウミダイ</t>
    </rPh>
    <phoneticPr fontId="1"/>
  </si>
  <si>
    <t>下山</t>
    <rPh sb="0" eb="2">
      <t>シモヤマ</t>
    </rPh>
    <phoneticPr fontId="1"/>
  </si>
  <si>
    <t>山</t>
    <rPh sb="0" eb="1">
      <t>ヤマ</t>
    </rPh>
    <phoneticPr fontId="1"/>
  </si>
  <si>
    <t>本綾野、新町、綾野、八坂、城内、城東、南林口、中邸、本丸、梅が丘、八光、的場</t>
    <rPh sb="0" eb="1">
      <t>ホン</t>
    </rPh>
    <rPh sb="1" eb="3">
      <t>アヤノ</t>
    </rPh>
    <rPh sb="4" eb="6">
      <t>シンマチ</t>
    </rPh>
    <rPh sb="7" eb="9">
      <t>アヤノ</t>
    </rPh>
    <rPh sb="10" eb="12">
      <t>ヤサカ</t>
    </rPh>
    <rPh sb="13" eb="15">
      <t>ジョウナイ</t>
    </rPh>
    <rPh sb="16" eb="18">
      <t>ジョウトウ</t>
    </rPh>
    <rPh sb="19" eb="20">
      <t>ミナミ</t>
    </rPh>
    <rPh sb="20" eb="22">
      <t>ハヤシクチ</t>
    </rPh>
    <rPh sb="23" eb="25">
      <t>ナカヤシキ</t>
    </rPh>
    <rPh sb="26" eb="28">
      <t>ホンマル</t>
    </rPh>
    <rPh sb="29" eb="30">
      <t>ウメ</t>
    </rPh>
    <rPh sb="31" eb="32">
      <t>オカ</t>
    </rPh>
    <rPh sb="33" eb="35">
      <t>ハッコウ</t>
    </rPh>
    <rPh sb="36" eb="38">
      <t>マトバ</t>
    </rPh>
    <phoneticPr fontId="1"/>
  </si>
  <si>
    <t>松尾</t>
    <rPh sb="0" eb="2">
      <t>マツオ</t>
    </rPh>
    <phoneticPr fontId="1"/>
  </si>
  <si>
    <t>貴生川</t>
    <rPh sb="0" eb="3">
      <t>キブカワ</t>
    </rPh>
    <phoneticPr fontId="1"/>
  </si>
  <si>
    <t>三大寺</t>
    <rPh sb="0" eb="3">
      <t>サンダイジ</t>
    </rPh>
    <phoneticPr fontId="1"/>
  </si>
  <si>
    <t>希望が丘、本町</t>
    <rPh sb="0" eb="2">
      <t>キボウ</t>
    </rPh>
    <rPh sb="3" eb="4">
      <t>オカ</t>
    </rPh>
    <rPh sb="5" eb="7">
      <t>ホンマチ</t>
    </rPh>
    <phoneticPr fontId="1"/>
  </si>
  <si>
    <t>深川、稗谷</t>
    <rPh sb="0" eb="2">
      <t>フカカワ</t>
    </rPh>
    <rPh sb="3" eb="5">
      <t>ヒエタニ</t>
    </rPh>
    <phoneticPr fontId="1"/>
  </si>
  <si>
    <t>耕心</t>
    <rPh sb="0" eb="2">
      <t>コウシン</t>
    </rPh>
    <phoneticPr fontId="1"/>
  </si>
  <si>
    <t>日吉台、比叡辻、木の岡</t>
    <rPh sb="0" eb="3">
      <t>ヒヨシダイ</t>
    </rPh>
    <rPh sb="4" eb="7">
      <t>ヒエイツジ</t>
    </rPh>
    <rPh sb="8" eb="9">
      <t>キ</t>
    </rPh>
    <rPh sb="10" eb="11">
      <t>オカ</t>
    </rPh>
    <phoneticPr fontId="1"/>
  </si>
  <si>
    <t>園山、美崎町、若葉台、北大路、国分</t>
    <rPh sb="0" eb="2">
      <t>ソノヤマ</t>
    </rPh>
    <rPh sb="3" eb="6">
      <t>ミサキチョウ</t>
    </rPh>
    <rPh sb="7" eb="10">
      <t>ワカバダイ</t>
    </rPh>
    <rPh sb="11" eb="14">
      <t>キタオオジ</t>
    </rPh>
    <rPh sb="15" eb="17">
      <t>コクブ</t>
    </rPh>
    <phoneticPr fontId="1"/>
  </si>
  <si>
    <t>瀬田４～５丁目、野郷原、松陽</t>
    <rPh sb="0" eb="2">
      <t>セタ</t>
    </rPh>
    <rPh sb="5" eb="7">
      <t>チョウメ</t>
    </rPh>
    <rPh sb="8" eb="11">
      <t>ノゴウハラ</t>
    </rPh>
    <rPh sb="12" eb="14">
      <t>マツヨウ</t>
    </rPh>
    <phoneticPr fontId="1"/>
  </si>
  <si>
    <t>平津、千町</t>
    <rPh sb="0" eb="2">
      <t>ヒラツ</t>
    </rPh>
    <rPh sb="3" eb="5">
      <t>センマチ</t>
    </rPh>
    <phoneticPr fontId="1"/>
  </si>
  <si>
    <t>赤尾町、南郷、上山町</t>
    <rPh sb="0" eb="2">
      <t>アカオ</t>
    </rPh>
    <rPh sb="2" eb="3">
      <t>チョウ</t>
    </rPh>
    <rPh sb="4" eb="6">
      <t>ナンゴウ</t>
    </rPh>
    <rPh sb="7" eb="10">
      <t>カミヤマチョウ</t>
    </rPh>
    <phoneticPr fontId="1"/>
  </si>
  <si>
    <t>稲津、里、関津、枝</t>
    <rPh sb="0" eb="2">
      <t>イナツ</t>
    </rPh>
    <rPh sb="3" eb="4">
      <t>サト</t>
    </rPh>
    <rPh sb="5" eb="7">
      <t>セキツ</t>
    </rPh>
    <rPh sb="8" eb="9">
      <t>エダ</t>
    </rPh>
    <phoneticPr fontId="1"/>
  </si>
  <si>
    <t>大石東、大石中</t>
    <rPh sb="0" eb="2">
      <t>オオイシ</t>
    </rPh>
    <rPh sb="2" eb="3">
      <t>ヒガシ</t>
    </rPh>
    <rPh sb="4" eb="6">
      <t>オオイシ</t>
    </rPh>
    <rPh sb="6" eb="7">
      <t>ナカ</t>
    </rPh>
    <phoneticPr fontId="1"/>
  </si>
  <si>
    <t>鳥居本町・鳥居本団地（鳥居本駅周辺）</t>
    <rPh sb="0" eb="4">
      <t>トリイホンマチ</t>
    </rPh>
    <rPh sb="5" eb="8">
      <t>トリイモト</t>
    </rPh>
    <rPh sb="8" eb="10">
      <t>ダンチ</t>
    </rPh>
    <rPh sb="11" eb="14">
      <t>トリイモト</t>
    </rPh>
    <rPh sb="14" eb="15">
      <t>エキ</t>
    </rPh>
    <rPh sb="15" eb="17">
      <t>シュウヘン</t>
    </rPh>
    <phoneticPr fontId="1"/>
  </si>
  <si>
    <t>お客様
記入欄</t>
    <rPh sb="1" eb="3">
      <t>キャクサマ</t>
    </rPh>
    <rPh sb="4" eb="6">
      <t>キニュウ</t>
    </rPh>
    <rPh sb="6" eb="7">
      <t>ラン</t>
    </rPh>
    <phoneticPr fontId="1"/>
  </si>
  <si>
    <t>お客様
記入欄</t>
    <rPh sb="1" eb="2">
      <t>キャク</t>
    </rPh>
    <rPh sb="2" eb="3">
      <t>サマ</t>
    </rPh>
    <rPh sb="4" eb="6">
      <t>キニュウ</t>
    </rPh>
    <rPh sb="6" eb="7">
      <t>ラン</t>
    </rPh>
    <phoneticPr fontId="1"/>
  </si>
  <si>
    <t>・配布できる住宅の増減、配布員の増減に伴い、エリア区分け、部数を随時修正させていただきます。
　ホームページ上の最新版の「配布エリア一覧表」をご確認、ご利用ください。</t>
    <rPh sb="1" eb="3">
      <t>ハイフ</t>
    </rPh>
    <rPh sb="6" eb="8">
      <t>ジュウタク</t>
    </rPh>
    <rPh sb="9" eb="11">
      <t>ゾウゲン</t>
    </rPh>
    <rPh sb="12" eb="15">
      <t>ハイフイン</t>
    </rPh>
    <rPh sb="16" eb="18">
      <t>ゾウゲン</t>
    </rPh>
    <rPh sb="19" eb="20">
      <t>トモナ</t>
    </rPh>
    <rPh sb="25" eb="27">
      <t>クワ</t>
    </rPh>
    <rPh sb="29" eb="31">
      <t>ブスウ</t>
    </rPh>
    <rPh sb="32" eb="36">
      <t>ズイジシュウセイ</t>
    </rPh>
    <rPh sb="54" eb="55">
      <t>ジョウ</t>
    </rPh>
    <rPh sb="56" eb="59">
      <t>サイシンバン</t>
    </rPh>
    <rPh sb="61" eb="63">
      <t>ハイフ</t>
    </rPh>
    <rPh sb="66" eb="69">
      <t>イチランヒョウ</t>
    </rPh>
    <rPh sb="72" eb="74">
      <t>カクニン</t>
    </rPh>
    <rPh sb="76" eb="78">
      <t>リヨウ</t>
    </rPh>
    <phoneticPr fontId="1"/>
  </si>
  <si>
    <t>安土町下豊浦、安土町常楽寺、安土町上豊浦（安土駅西）</t>
    <rPh sb="0" eb="2">
      <t>アヅチ</t>
    </rPh>
    <rPh sb="2" eb="3">
      <t>チョウ</t>
    </rPh>
    <rPh sb="3" eb="6">
      <t>シモトヨウラ</t>
    </rPh>
    <rPh sb="7" eb="10">
      <t>アヅチチョウ</t>
    </rPh>
    <rPh sb="10" eb="13">
      <t>ジョウラクジ</t>
    </rPh>
    <rPh sb="14" eb="17">
      <t>アヅチチョウ</t>
    </rPh>
    <rPh sb="17" eb="20">
      <t>カミトヨウラ</t>
    </rPh>
    <rPh sb="21" eb="24">
      <t>アズチエキ</t>
    </rPh>
    <rPh sb="24" eb="25">
      <t>ニシ</t>
    </rPh>
    <phoneticPr fontId="1"/>
  </si>
  <si>
    <t>上田町、御所内町、千僧供町、馬淵町、武佐町、若宮町、日吉野町、鷹飼町</t>
    <rPh sb="0" eb="2">
      <t>ウエダ</t>
    </rPh>
    <rPh sb="2" eb="3">
      <t>チョウ</t>
    </rPh>
    <rPh sb="4" eb="7">
      <t>ゴショナイ</t>
    </rPh>
    <rPh sb="7" eb="8">
      <t>チョウ</t>
    </rPh>
    <rPh sb="22" eb="24">
      <t>ワカミヤ</t>
    </rPh>
    <rPh sb="24" eb="25">
      <t>チョウ</t>
    </rPh>
    <rPh sb="26" eb="29">
      <t>ヒヨシノ</t>
    </rPh>
    <rPh sb="29" eb="30">
      <t>チョウ</t>
    </rPh>
    <rPh sb="31" eb="33">
      <t>タカカイ</t>
    </rPh>
    <rPh sb="33" eb="34">
      <t>チョウ</t>
    </rPh>
    <phoneticPr fontId="1"/>
  </si>
  <si>
    <t>桑実寺、宮津、安土町東老蘇、安土町西老蘇（安土駅東）</t>
    <rPh sb="0" eb="2">
      <t>クワミ</t>
    </rPh>
    <rPh sb="2" eb="3">
      <t>デラ</t>
    </rPh>
    <rPh sb="4" eb="6">
      <t>ミヤツ</t>
    </rPh>
    <rPh sb="7" eb="10">
      <t>アズチチョウ</t>
    </rPh>
    <rPh sb="10" eb="11">
      <t>ヒガシ</t>
    </rPh>
    <rPh sb="11" eb="12">
      <t>ロウ</t>
    </rPh>
    <rPh sb="12" eb="13">
      <t>ソ</t>
    </rPh>
    <rPh sb="14" eb="16">
      <t>アズチ</t>
    </rPh>
    <rPh sb="16" eb="17">
      <t>チョウ</t>
    </rPh>
    <rPh sb="17" eb="18">
      <t>ニシ</t>
    </rPh>
    <rPh sb="18" eb="20">
      <t>ロウソ</t>
    </rPh>
    <rPh sb="21" eb="23">
      <t>アズチ</t>
    </rPh>
    <rPh sb="23" eb="24">
      <t>エキ</t>
    </rPh>
    <rPh sb="24" eb="25">
      <t>ヒガシ</t>
    </rPh>
    <phoneticPr fontId="1"/>
  </si>
  <si>
    <r>
      <rPr>
        <b/>
        <sz val="14"/>
        <color theme="1"/>
        <rFont val="MT平成ゴシック体W5 JIS X 0213"/>
        <family val="3"/>
        <charset val="128"/>
      </rPr>
      <t>ベース単価</t>
    </r>
    <r>
      <rPr>
        <sz val="10"/>
        <color theme="1"/>
        <rFont val="MT平成ゴシック体W5 JIS X 0213"/>
        <family val="3"/>
        <charset val="128"/>
      </rPr>
      <t>※</t>
    </r>
    <r>
      <rPr>
        <sz val="10"/>
        <color theme="1"/>
        <rFont val="Arial"/>
        <family val="2"/>
      </rPr>
      <t>1</t>
    </r>
    <rPh sb="3" eb="5">
      <t>タンカ</t>
    </rPh>
    <phoneticPr fontId="1"/>
  </si>
  <si>
    <t>守山市　※ベース料金+2.0円</t>
    <rPh sb="0" eb="3">
      <t>モリヤマシ</t>
    </rPh>
    <rPh sb="8" eb="10">
      <t>リョウキン</t>
    </rPh>
    <rPh sb="14" eb="15">
      <t>エン</t>
    </rPh>
    <phoneticPr fontId="1"/>
  </si>
  <si>
    <r>
      <rPr>
        <b/>
        <sz val="16"/>
        <color theme="0"/>
        <rFont val="MT平成ゴシック体W5 JIS X 0213"/>
        <family val="3"/>
        <charset val="128"/>
      </rPr>
      <t>愛荘町　※ベース料金</t>
    </r>
    <r>
      <rPr>
        <b/>
        <sz val="16"/>
        <color theme="0"/>
        <rFont val="Arial"/>
        <family val="2"/>
      </rPr>
      <t>+5.0</t>
    </r>
    <r>
      <rPr>
        <b/>
        <sz val="16"/>
        <color theme="0"/>
        <rFont val="MT平成ゴシック体W5 JIS X 0213"/>
        <family val="3"/>
        <charset val="128"/>
      </rPr>
      <t>円</t>
    </r>
    <rPh sb="0" eb="3">
      <t>アイショウチョウ</t>
    </rPh>
    <rPh sb="8" eb="10">
      <t>リョウキン</t>
    </rPh>
    <rPh sb="14" eb="15">
      <t>エン</t>
    </rPh>
    <phoneticPr fontId="1"/>
  </si>
  <si>
    <r>
      <rPr>
        <b/>
        <sz val="16"/>
        <rFont val="MT平成ゴシック体W5 JIS X 0208"/>
        <family val="3"/>
        <charset val="128"/>
      </rPr>
      <t>豊郷町・甲良町　※ベース料金</t>
    </r>
    <r>
      <rPr>
        <b/>
        <sz val="16"/>
        <rFont val="Arial"/>
        <family val="2"/>
      </rPr>
      <t>+10.0</t>
    </r>
    <r>
      <rPr>
        <b/>
        <sz val="16"/>
        <rFont val="MT平成ゴシック体W5 JIS X 0208"/>
        <family val="3"/>
        <charset val="128"/>
      </rPr>
      <t>円</t>
    </r>
    <rPh sb="0" eb="2">
      <t>トヨサト</t>
    </rPh>
    <rPh sb="2" eb="3">
      <t>チョウ</t>
    </rPh>
    <rPh sb="4" eb="6">
      <t>コウラ</t>
    </rPh>
    <rPh sb="6" eb="7">
      <t>チョウ</t>
    </rPh>
    <rPh sb="19" eb="20">
      <t>エン</t>
    </rPh>
    <phoneticPr fontId="1"/>
  </si>
  <si>
    <t>要相談</t>
    <rPh sb="0" eb="3">
      <t>ヨウソウダン</t>
    </rPh>
    <phoneticPr fontId="1"/>
  </si>
  <si>
    <t xml:space="preserve">この単価は軒並み配布です。単独指定やセグメント配布などは単価が変わる場合がある事をご了承下さい。
</t>
    <rPh sb="2" eb="4">
      <t>タンカ</t>
    </rPh>
    <rPh sb="5" eb="7">
      <t>ノキナ</t>
    </rPh>
    <rPh sb="8" eb="10">
      <t>ハイフ</t>
    </rPh>
    <rPh sb="13" eb="15">
      <t>タンドク</t>
    </rPh>
    <rPh sb="15" eb="17">
      <t>シテイ</t>
    </rPh>
    <rPh sb="23" eb="25">
      <t>ハイフ</t>
    </rPh>
    <rPh sb="28" eb="30">
      <t>タンカ</t>
    </rPh>
    <rPh sb="31" eb="32">
      <t>カ</t>
    </rPh>
    <rPh sb="34" eb="36">
      <t>バアイ</t>
    </rPh>
    <rPh sb="39" eb="40">
      <t>コト</t>
    </rPh>
    <rPh sb="42" eb="44">
      <t>リョウショウ</t>
    </rPh>
    <rPh sb="44" eb="45">
      <t>クダ</t>
    </rPh>
    <phoneticPr fontId="1"/>
  </si>
  <si>
    <t>※2</t>
    <phoneticPr fontId="1"/>
  </si>
  <si>
    <r>
      <rPr>
        <b/>
        <sz val="14"/>
        <color theme="1"/>
        <rFont val="MT平成ゴシック体W5 JIS X 0213"/>
        <family val="3"/>
        <charset val="128"/>
      </rPr>
      <t>金額合計</t>
    </r>
    <r>
      <rPr>
        <b/>
        <sz val="14"/>
        <color theme="1"/>
        <rFont val="Arial"/>
        <family val="2"/>
      </rPr>
      <t>(</t>
    </r>
    <r>
      <rPr>
        <b/>
        <sz val="14"/>
        <color theme="1"/>
        <rFont val="Yu Gothic"/>
        <family val="2"/>
        <charset val="128"/>
      </rPr>
      <t>税別</t>
    </r>
    <r>
      <rPr>
        <b/>
        <sz val="14"/>
        <color theme="1"/>
        <rFont val="Arial"/>
        <family val="2"/>
      </rPr>
      <t>)</t>
    </r>
    <r>
      <rPr>
        <sz val="10"/>
        <color theme="1"/>
        <rFont val="ＭＳ Ｐゴシック"/>
        <family val="3"/>
        <charset val="128"/>
      </rPr>
      <t>※</t>
    </r>
    <r>
      <rPr>
        <sz val="10"/>
        <color theme="1"/>
        <rFont val="Arial"/>
        <family val="3"/>
      </rPr>
      <t>2</t>
    </r>
    <rPh sb="0" eb="2">
      <t>キンガク</t>
    </rPh>
    <rPh sb="2" eb="4">
      <t>ゴウケイ</t>
    </rPh>
    <rPh sb="5" eb="7">
      <t>ゼイベツ</t>
    </rPh>
    <phoneticPr fontId="1"/>
  </si>
  <si>
    <r>
      <rPr>
        <b/>
        <sz val="14"/>
        <color theme="1"/>
        <rFont val="MT平成ゴシック体W5 JIS X 0213"/>
        <family val="3"/>
        <charset val="128"/>
      </rPr>
      <t>金額合計</t>
    </r>
    <r>
      <rPr>
        <b/>
        <sz val="14"/>
        <color theme="1"/>
        <rFont val="Arial"/>
        <family val="2"/>
      </rPr>
      <t>(</t>
    </r>
    <r>
      <rPr>
        <b/>
        <sz val="14"/>
        <color theme="1"/>
        <rFont val="Yu Gothic"/>
        <family val="2"/>
        <charset val="128"/>
      </rPr>
      <t>税込</t>
    </r>
    <r>
      <rPr>
        <b/>
        <sz val="14"/>
        <color theme="1"/>
        <rFont val="Arial"/>
        <family val="2"/>
      </rPr>
      <t>)</t>
    </r>
    <r>
      <rPr>
        <sz val="10"/>
        <color theme="1"/>
        <rFont val="ＭＳ Ｐゴシック"/>
        <family val="3"/>
        <charset val="128"/>
      </rPr>
      <t>※</t>
    </r>
    <r>
      <rPr>
        <sz val="10"/>
        <color theme="1"/>
        <rFont val="Arial"/>
        <family val="3"/>
      </rPr>
      <t>2</t>
    </r>
    <rPh sb="0" eb="2">
      <t>キンガク</t>
    </rPh>
    <rPh sb="2" eb="4">
      <t>ゴウケイ</t>
    </rPh>
    <phoneticPr fontId="1"/>
  </si>
  <si>
    <t>A2、B2サイズはベース単価が要相談のため、金額の表示がされません。</t>
    <phoneticPr fontId="1"/>
  </si>
  <si>
    <t>島の関、浜町、京町</t>
    <rPh sb="0" eb="1">
      <t>シマ</t>
    </rPh>
    <rPh sb="2" eb="3">
      <t>セキ</t>
    </rPh>
    <rPh sb="4" eb="6">
      <t>ハマチョウ</t>
    </rPh>
    <rPh sb="7" eb="9">
      <t>キョウマチ</t>
    </rPh>
    <phoneticPr fontId="1"/>
  </si>
  <si>
    <r>
      <rPr>
        <b/>
        <sz val="16"/>
        <color theme="0"/>
        <rFont val="MT平成ゴシック体W5 JIS X 0213"/>
        <family val="3"/>
        <charset val="128"/>
      </rPr>
      <t>近江八幡市　※ベース料金</t>
    </r>
    <r>
      <rPr>
        <b/>
        <sz val="16"/>
        <color theme="0"/>
        <rFont val="Arial"/>
        <family val="2"/>
      </rPr>
      <t>+3.0</t>
    </r>
    <r>
      <rPr>
        <b/>
        <sz val="16"/>
        <color theme="0"/>
        <rFont val="MT平成ゴシック体W5 JIS X 0213"/>
        <family val="3"/>
        <charset val="128"/>
      </rPr>
      <t>円</t>
    </r>
    <rPh sb="0" eb="4">
      <t>オウミハチマン</t>
    </rPh>
    <rPh sb="4" eb="5">
      <t>シ</t>
    </rPh>
    <rPh sb="10" eb="12">
      <t>リョウキン</t>
    </rPh>
    <rPh sb="16" eb="17">
      <t>エン</t>
    </rPh>
    <phoneticPr fontId="1"/>
  </si>
  <si>
    <t>安曇川駅周辺</t>
    <rPh sb="0" eb="3">
      <t>アドガワ</t>
    </rPh>
    <rPh sb="3" eb="4">
      <t>エキ</t>
    </rPh>
    <rPh sb="4" eb="6">
      <t>シュウヘン</t>
    </rPh>
    <phoneticPr fontId="1"/>
  </si>
  <si>
    <r>
      <rPr>
        <b/>
        <sz val="16"/>
        <color theme="0"/>
        <rFont val="MT平成ゴシック体W5 JIS X 0213"/>
        <family val="3"/>
        <charset val="128"/>
      </rPr>
      <t>竜王町　※ベース料金</t>
    </r>
    <r>
      <rPr>
        <b/>
        <sz val="16"/>
        <color theme="0"/>
        <rFont val="Arial"/>
        <family val="2"/>
      </rPr>
      <t>+5.0</t>
    </r>
    <r>
      <rPr>
        <b/>
        <sz val="16"/>
        <color theme="0"/>
        <rFont val="MT平成ゴシック体W5 JIS X 0213"/>
        <family val="3"/>
        <charset val="128"/>
      </rPr>
      <t>円</t>
    </r>
    <rPh sb="0" eb="3">
      <t>リュウオウチョウ</t>
    </rPh>
    <rPh sb="8" eb="10">
      <t>リョウキン</t>
    </rPh>
    <rPh sb="14" eb="15">
      <t>エン</t>
    </rPh>
    <phoneticPr fontId="1"/>
  </si>
  <si>
    <t>梅田・勝部・千代・阿村</t>
    <rPh sb="0" eb="2">
      <t>ウメダ</t>
    </rPh>
    <rPh sb="3" eb="5">
      <t>カツベ</t>
    </rPh>
    <rPh sb="6" eb="8">
      <t>チヨ</t>
    </rPh>
    <rPh sb="9" eb="11">
      <t>アムラ</t>
    </rPh>
    <phoneticPr fontId="1"/>
  </si>
  <si>
    <t>荒張、上砥山、御園、下戸山</t>
    <rPh sb="0" eb="2">
      <t>アラハリ</t>
    </rPh>
    <rPh sb="3" eb="6">
      <t>カミトヤマ</t>
    </rPh>
    <rPh sb="7" eb="9">
      <t>ミソノ</t>
    </rPh>
    <rPh sb="10" eb="11">
      <t>シモ</t>
    </rPh>
    <rPh sb="11" eb="13">
      <t>トヤマ</t>
    </rPh>
    <phoneticPr fontId="1"/>
  </si>
  <si>
    <t>上鈎、下鈎</t>
    <rPh sb="0" eb="2">
      <t>カミマガリ</t>
    </rPh>
    <rPh sb="3" eb="5">
      <t>シモマガリ</t>
    </rPh>
    <phoneticPr fontId="1"/>
  </si>
  <si>
    <t>出庭、辻</t>
    <rPh sb="0" eb="2">
      <t>デバ</t>
    </rPh>
    <rPh sb="3" eb="4">
      <t>ツジ</t>
    </rPh>
    <phoneticPr fontId="1"/>
  </si>
  <si>
    <t>蜂屋、野尻</t>
    <rPh sb="0" eb="1">
      <t>ハチ</t>
    </rPh>
    <rPh sb="1" eb="2">
      <t>ヤ</t>
    </rPh>
    <rPh sb="3" eb="5">
      <t>ノジリ</t>
    </rPh>
    <phoneticPr fontId="1"/>
  </si>
  <si>
    <t>綣（霊山寺１丁目一部含む）</t>
    <rPh sb="0" eb="1">
      <t>ヘソ</t>
    </rPh>
    <rPh sb="2" eb="5">
      <t>リョウゼンジ</t>
    </rPh>
    <rPh sb="6" eb="11">
      <t>チョウメイチブフク</t>
    </rPh>
    <phoneticPr fontId="1"/>
  </si>
  <si>
    <t>苅原、笠川</t>
    <rPh sb="0" eb="2">
      <t>カリハラ</t>
    </rPh>
    <rPh sb="3" eb="4">
      <t>カサ</t>
    </rPh>
    <rPh sb="4" eb="5">
      <t>カワ</t>
    </rPh>
    <phoneticPr fontId="1"/>
  </si>
  <si>
    <t>ローズタウン（美空・真野）</t>
    <rPh sb="7" eb="9">
      <t>ミソラ</t>
    </rPh>
    <rPh sb="10" eb="12">
      <t>マノ</t>
    </rPh>
    <phoneticPr fontId="1"/>
  </si>
  <si>
    <t>ローズタウン（朝日・花園町・向陽）</t>
    <rPh sb="7" eb="9">
      <t>アサヒ</t>
    </rPh>
    <rPh sb="10" eb="12">
      <t>ハナゾノ</t>
    </rPh>
    <rPh sb="12" eb="13">
      <t>チョウ</t>
    </rPh>
    <rPh sb="14" eb="16">
      <t>コウヨウ</t>
    </rPh>
    <phoneticPr fontId="1"/>
  </si>
  <si>
    <t>本堅田１～３丁目、今堅田１,３丁目</t>
    <rPh sb="0" eb="3">
      <t>ホンカタタ</t>
    </rPh>
    <rPh sb="6" eb="8">
      <t>チョウメ</t>
    </rPh>
    <rPh sb="9" eb="12">
      <t>イマカタタ</t>
    </rPh>
    <rPh sb="15" eb="17">
      <t>チョウメ</t>
    </rPh>
    <phoneticPr fontId="1"/>
  </si>
  <si>
    <t>ローズタウン（清和・緑町・陽明町・静風町）</t>
    <rPh sb="7" eb="9">
      <t>セイワ</t>
    </rPh>
    <rPh sb="10" eb="12">
      <t>ミドリチョウ</t>
    </rPh>
    <rPh sb="13" eb="15">
      <t>ヨウメイ</t>
    </rPh>
    <rPh sb="15" eb="16">
      <t>チョウ</t>
    </rPh>
    <rPh sb="17" eb="19">
      <t>キヨカゼ</t>
    </rPh>
    <rPh sb="19" eb="20">
      <t>チョウ</t>
    </rPh>
    <phoneticPr fontId="1"/>
  </si>
  <si>
    <t>西の庄、昭和町、木下町、丸の内町、膳所、本丸町、相模町</t>
    <rPh sb="0" eb="1">
      <t>ニシ</t>
    </rPh>
    <rPh sb="2" eb="3">
      <t>ショウ</t>
    </rPh>
    <rPh sb="4" eb="7">
      <t>ショウワチョウ</t>
    </rPh>
    <rPh sb="8" eb="10">
      <t>キノシタ</t>
    </rPh>
    <rPh sb="10" eb="11">
      <t>チョウ</t>
    </rPh>
    <rPh sb="12" eb="13">
      <t>マル</t>
    </rPh>
    <rPh sb="14" eb="16">
      <t>ウチチョウ</t>
    </rPh>
    <rPh sb="17" eb="19">
      <t>ゼゼ</t>
    </rPh>
    <rPh sb="20" eb="22">
      <t>ホンマル</t>
    </rPh>
    <rPh sb="22" eb="23">
      <t>チョウ</t>
    </rPh>
    <rPh sb="24" eb="25">
      <t>アイ</t>
    </rPh>
    <rPh sb="25" eb="26">
      <t>ボ</t>
    </rPh>
    <rPh sb="26" eb="27">
      <t>チョウ</t>
    </rPh>
    <phoneticPr fontId="1"/>
  </si>
  <si>
    <t>一里山３～７丁目</t>
    <rPh sb="0" eb="3">
      <t>イチリヤマ</t>
    </rPh>
    <rPh sb="6" eb="8">
      <t>チョウメ</t>
    </rPh>
    <phoneticPr fontId="1"/>
  </si>
  <si>
    <t>北泉、泉、宇田</t>
    <rPh sb="0" eb="2">
      <t>キタイズミ</t>
    </rPh>
    <rPh sb="3" eb="4">
      <t>イズミ</t>
    </rPh>
    <rPh sb="5" eb="7">
      <t>ウダ</t>
    </rPh>
    <phoneticPr fontId="1"/>
  </si>
  <si>
    <t>名坂、東名坂、笹が丘</t>
    <rPh sb="0" eb="2">
      <t>ナサカ</t>
    </rPh>
    <rPh sb="3" eb="6">
      <t>ヒガシナサカ</t>
    </rPh>
    <rPh sb="7" eb="8">
      <t>ササ</t>
    </rPh>
    <rPh sb="9" eb="10">
      <t>オカ</t>
    </rPh>
    <phoneticPr fontId="1"/>
  </si>
  <si>
    <t>本町、京町、元町、鹿深、神明、高塚、暁、宮の前</t>
    <rPh sb="0" eb="2">
      <t>ホンマチ</t>
    </rPh>
    <rPh sb="3" eb="5">
      <t>キョウマチ</t>
    </rPh>
    <rPh sb="6" eb="8">
      <t>モトマチ</t>
    </rPh>
    <rPh sb="9" eb="11">
      <t>カフカ</t>
    </rPh>
    <rPh sb="12" eb="14">
      <t>シンメイ</t>
    </rPh>
    <rPh sb="15" eb="17">
      <t>タカツカ</t>
    </rPh>
    <rPh sb="18" eb="19">
      <t>アカツキ</t>
    </rPh>
    <rPh sb="20" eb="21">
      <t>ミヤ</t>
    </rPh>
    <rPh sb="22" eb="23">
      <t>マエ</t>
    </rPh>
    <phoneticPr fontId="1"/>
  </si>
  <si>
    <t>水口、古城が丘、朝日が丘、つつじヶ丘、新城</t>
    <rPh sb="0" eb="2">
      <t>ミナクチ</t>
    </rPh>
    <rPh sb="3" eb="5">
      <t>コジョウ</t>
    </rPh>
    <rPh sb="6" eb="7">
      <t>オカ</t>
    </rPh>
    <rPh sb="8" eb="10">
      <t>アサヒ</t>
    </rPh>
    <rPh sb="11" eb="12">
      <t>オカ</t>
    </rPh>
    <rPh sb="17" eb="18">
      <t>オカ</t>
    </rPh>
    <rPh sb="19" eb="21">
      <t>シンジョウ</t>
    </rPh>
    <phoneticPr fontId="1"/>
  </si>
  <si>
    <t>山上町、皇子が丘、茶が崎、尾花川、御陵町、大門通、観音寺</t>
    <rPh sb="0" eb="3">
      <t>ヤマカミチョウ</t>
    </rPh>
    <rPh sb="4" eb="6">
      <t>オウジ</t>
    </rPh>
    <rPh sb="7" eb="8">
      <t>オカ</t>
    </rPh>
    <rPh sb="9" eb="10">
      <t>チャ</t>
    </rPh>
    <rPh sb="11" eb="12">
      <t>サキ</t>
    </rPh>
    <rPh sb="13" eb="16">
      <t>オハナカワ</t>
    </rPh>
    <rPh sb="17" eb="20">
      <t>ゴリョウチョウ</t>
    </rPh>
    <rPh sb="21" eb="24">
      <t>ダイモンドオリ</t>
    </rPh>
    <rPh sb="25" eb="28">
      <t>カンノンジ</t>
    </rPh>
    <phoneticPr fontId="1"/>
  </si>
  <si>
    <t>浜大津、長等、三井寺、小関</t>
    <rPh sb="0" eb="3">
      <t>ハマオオツ</t>
    </rPh>
    <rPh sb="4" eb="6">
      <t>ナガラ</t>
    </rPh>
    <rPh sb="7" eb="10">
      <t>ミイデラ</t>
    </rPh>
    <rPh sb="11" eb="13">
      <t>オゼキ</t>
    </rPh>
    <phoneticPr fontId="1"/>
  </si>
  <si>
    <t>松本、打出浜、逢坂</t>
    <rPh sb="0" eb="2">
      <t>マツモト</t>
    </rPh>
    <rPh sb="3" eb="6">
      <t>ウチデハマ</t>
    </rPh>
    <rPh sb="7" eb="9">
      <t>アイサカ</t>
    </rPh>
    <phoneticPr fontId="1"/>
  </si>
  <si>
    <t>別保</t>
    <rPh sb="0" eb="2">
      <t>ベツホ</t>
    </rPh>
    <phoneticPr fontId="1"/>
  </si>
  <si>
    <t>栄町、唐橋町、鳥居川町、松原町、粟津町、晴嵐</t>
    <rPh sb="0" eb="1">
      <t>サカエ</t>
    </rPh>
    <rPh sb="1" eb="2">
      <t>チョウ</t>
    </rPh>
    <rPh sb="3" eb="6">
      <t>カラハシチョウ</t>
    </rPh>
    <rPh sb="7" eb="11">
      <t>トリイガワチョウ</t>
    </rPh>
    <rPh sb="12" eb="15">
      <t>マツバラチョウ</t>
    </rPh>
    <rPh sb="16" eb="19">
      <t>アワヅチョウ</t>
    </rPh>
    <rPh sb="20" eb="22">
      <t>ハレアラシ</t>
    </rPh>
    <phoneticPr fontId="1"/>
  </si>
  <si>
    <t>虫生野、中央、虹の町</t>
    <rPh sb="0" eb="3">
      <t>ムショウノ</t>
    </rPh>
    <rPh sb="4" eb="6">
      <t>チュウオウ</t>
    </rPh>
    <rPh sb="7" eb="8">
      <t>ニジ</t>
    </rPh>
    <rPh sb="9" eb="10">
      <t>マチ</t>
    </rPh>
    <phoneticPr fontId="1"/>
  </si>
  <si>
    <t>高野、伊勢落、六地蔵、林</t>
    <rPh sb="0" eb="2">
      <t>タカノ</t>
    </rPh>
    <rPh sb="3" eb="6">
      <t>イセオチ</t>
    </rPh>
    <rPh sb="7" eb="10">
      <t>ロクジゾウ</t>
    </rPh>
    <rPh sb="11" eb="12">
      <t>ハヤシ</t>
    </rPh>
    <phoneticPr fontId="1"/>
  </si>
  <si>
    <r>
      <rPr>
        <b/>
        <sz val="16"/>
        <rFont val="MT平成ゴシック体W5 JIS X 0213"/>
        <family val="3"/>
        <charset val="128"/>
      </rPr>
      <t>高島市　※ベース料金</t>
    </r>
    <r>
      <rPr>
        <b/>
        <sz val="16"/>
        <rFont val="Arial"/>
        <family val="2"/>
      </rPr>
      <t>+20.0</t>
    </r>
    <r>
      <rPr>
        <b/>
        <sz val="16"/>
        <rFont val="MT平成ゴシック体W5 JIS X 0213"/>
        <family val="3"/>
        <charset val="128"/>
      </rPr>
      <t>円</t>
    </r>
    <rPh sb="0" eb="3">
      <t>タカシマシ</t>
    </rPh>
    <rPh sb="8" eb="10">
      <t>リョウキン</t>
    </rPh>
    <rPh sb="15" eb="16">
      <t>エン</t>
    </rPh>
    <phoneticPr fontId="1"/>
  </si>
  <si>
    <t>（長峰団地）宮川町、蒲生堂町、（桜川駅周辺）桜川西町、桜川東町、市子川原町</t>
    <phoneticPr fontId="1"/>
  </si>
  <si>
    <t>2026年4月24日更新</t>
    <rPh sb="4" eb="5">
      <t>ネン</t>
    </rPh>
    <rPh sb="6" eb="7">
      <t>ガツ</t>
    </rPh>
    <rPh sb="9" eb="10">
      <t>ニチ</t>
    </rPh>
    <rPh sb="10" eb="12">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</si>
</sst>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0_);[Red]\(0.0\)"/>
    <numFmt numFmtId="177" formatCode="#,##0_ "/>
    <numFmt numFmtId="178" formatCode="0.0"/>
  </numFmts>
  <fonts count="74">
    <font>
      <sz val="11"/>
      <color theme="1"/>
      <name val="游ゴシック"/>
      <family val="2"/>
      <charset val="128"/>
      <scheme val="minor"/>
    </font>
    <font>
      <sz val="6"/>
      <name val="游ゴシック"/>
      <family val="2"/>
      <charset val="128"/>
      <scheme val="minor"/>
    </font>
    <font>
      <b/>
      <sz val="11"/>
      <color theme="1"/>
      <name val="MT平成ゴシック体W5 JIS X 0213"/>
      <family val="3"/>
      <charset val="128"/>
    </font>
    <font>
      <sz val="11"/>
      <color theme="1"/>
      <name val="MT平成ゴシック体W5 JIS X 0213"/>
      <family val="3"/>
      <charset val="128"/>
    </font>
    <font>
      <b/>
      <sz val="10"/>
      <color theme="1"/>
      <name val="MT平成ゴシック体W5 JIS X 0213"/>
      <family val="3"/>
      <charset val="128"/>
    </font>
    <font>
      <b/>
      <sz val="12"/>
      <color rgb="FFFF0000"/>
      <name val="MT平成ゴシック体W5 JIS X 0213"/>
      <family val="3"/>
      <charset val="128"/>
    </font>
    <font>
      <b/>
      <sz val="11"/>
      <color theme="1"/>
      <name val="Arial"/>
      <family val="2"/>
    </font>
    <font>
      <sz val="11"/>
      <color theme="1"/>
      <name val="Arial"/>
      <family val="2"/>
    </font>
    <font>
      <b/>
      <sz val="10"/>
      <color theme="1"/>
      <name val="Arial"/>
      <family val="2"/>
    </font>
    <font>
      <b/>
      <sz val="11"/>
      <color rgb="FF0070C0"/>
      <name val="Arial"/>
      <family val="2"/>
    </font>
    <font>
      <sz val="9"/>
      <color theme="1"/>
      <name val="Arial"/>
      <family val="2"/>
    </font>
    <font>
      <sz val="10"/>
      <color theme="1"/>
      <name val="Arial"/>
      <family val="2"/>
    </font>
    <font>
      <b/>
      <sz val="12"/>
      <color rgb="FFFF0000"/>
      <name val="Arial"/>
      <family val="2"/>
    </font>
    <font>
      <sz val="12"/>
      <color rgb="FFFF0000"/>
      <name val="Arial"/>
      <family val="2"/>
    </font>
    <font>
      <sz val="6"/>
      <color theme="1"/>
      <name val="Arial"/>
      <family val="2"/>
    </font>
    <font>
      <b/>
      <sz val="14"/>
      <color rgb="FFFF0000"/>
      <name val="Arial"/>
      <family val="2"/>
    </font>
    <font>
      <b/>
      <sz val="14"/>
      <color theme="1"/>
      <name val="Arial"/>
      <family val="2"/>
    </font>
    <font>
      <b/>
      <sz val="14"/>
      <color rgb="FF0070C0"/>
      <name val="Arial"/>
      <family val="2"/>
    </font>
    <font>
      <b/>
      <sz val="14"/>
      <name val="Arial"/>
      <family val="2"/>
    </font>
    <font>
      <b/>
      <sz val="14"/>
      <color theme="1"/>
      <name val="MT平成ゴシック体W5 JIS X 0213"/>
      <family val="3"/>
      <charset val="128"/>
    </font>
    <font>
      <sz val="14"/>
      <color theme="1"/>
      <name val="Arial"/>
      <family val="2"/>
    </font>
    <font>
      <b/>
      <sz val="16"/>
      <color theme="1"/>
      <name val="Arial"/>
      <family val="2"/>
    </font>
    <font>
      <b/>
      <sz val="16"/>
      <color theme="1"/>
      <name val="MT平成ゴシック体W5 JIS X 0213"/>
      <family val="3"/>
      <charset val="128"/>
    </font>
    <font>
      <sz val="11"/>
      <color theme="1"/>
      <name val="ＭＳ Ｐゴシック"/>
      <family val="3"/>
      <charset val="128"/>
    </font>
    <font>
      <sz val="11"/>
      <color theme="1"/>
      <name val="ＭＳ Ｐゴシック"/>
      <family val="2"/>
      <charset val="128"/>
    </font>
    <font>
      <b/>
      <sz val="14"/>
      <color theme="1"/>
      <name val="Yu Gothic"/>
      <family val="2"/>
      <charset val="128"/>
    </font>
    <font>
      <b/>
      <sz val="14"/>
      <color theme="1"/>
      <name val="Arial"/>
      <family val="3"/>
      <charset val="128"/>
    </font>
    <font>
      <b/>
      <sz val="18"/>
      <color rgb="FFFF0000"/>
      <name val="Arial"/>
      <family val="2"/>
    </font>
    <font>
      <b/>
      <sz val="16"/>
      <color theme="1"/>
      <name val="Yu Gothic"/>
      <family val="2"/>
      <charset val="128"/>
    </font>
    <font>
      <b/>
      <sz val="16"/>
      <color theme="1"/>
      <name val="Arial"/>
      <family val="3"/>
      <charset val="128"/>
    </font>
    <font>
      <b/>
      <sz val="11"/>
      <color theme="1"/>
      <name val="Yu Gothic"/>
      <family val="2"/>
      <charset val="128"/>
    </font>
    <font>
      <b/>
      <sz val="20"/>
      <color theme="1"/>
      <name val="Arial"/>
      <family val="2"/>
    </font>
    <font>
      <sz val="12"/>
      <color theme="1"/>
      <name val="ＭＳ Ｐゴシック"/>
      <family val="3"/>
      <charset val="128"/>
    </font>
    <font>
      <b/>
      <sz val="18"/>
      <color rgb="FF0070C0"/>
      <name val="Arial"/>
      <family val="2"/>
    </font>
    <font>
      <b/>
      <sz val="14"/>
      <color theme="1"/>
      <name val="ＭＳ Ｐゴシック"/>
      <family val="2"/>
      <charset val="128"/>
    </font>
    <font>
      <b/>
      <sz val="22"/>
      <color rgb="FF0070C0"/>
      <name val="Arial"/>
      <family val="2"/>
    </font>
    <font>
      <b/>
      <sz val="22"/>
      <color theme="1"/>
      <name val="Arial"/>
      <family val="2"/>
      <charset val="128"/>
    </font>
    <font>
      <b/>
      <sz val="22"/>
      <color theme="1"/>
      <name val="ＭＳ Ｐゴシック"/>
      <family val="2"/>
      <charset val="128"/>
    </font>
    <font>
      <b/>
      <sz val="22"/>
      <color theme="1"/>
      <name val="Arial"/>
      <family val="2"/>
    </font>
    <font>
      <b/>
      <sz val="11"/>
      <color theme="1"/>
      <name val="ＭＳ Ｐゴシック"/>
      <family val="3"/>
      <charset val="128"/>
    </font>
    <font>
      <b/>
      <sz val="16"/>
      <color theme="0"/>
      <name val="Arial"/>
      <family val="3"/>
      <charset val="128"/>
    </font>
    <font>
      <b/>
      <sz val="16"/>
      <color theme="0"/>
      <name val="MT平成ゴシック体W5 JIS X 0213"/>
      <family val="3"/>
      <charset val="128"/>
    </font>
    <font>
      <b/>
      <sz val="16"/>
      <color theme="0"/>
      <name val="Arial"/>
      <family val="2"/>
    </font>
    <font>
      <sz val="16"/>
      <color theme="0"/>
      <name val="Arial"/>
      <family val="2"/>
    </font>
    <font>
      <b/>
      <sz val="16"/>
      <name val="Arial"/>
      <family val="2"/>
    </font>
    <font>
      <b/>
      <sz val="16"/>
      <name val="MT平成ゴシック体W5 JIS X 0213"/>
      <family val="3"/>
      <charset val="128"/>
    </font>
    <font>
      <sz val="11"/>
      <color rgb="FFFF0000"/>
      <name val="ＭＳ Ｐゴシック"/>
      <family val="3"/>
      <charset val="128"/>
    </font>
    <font>
      <b/>
      <sz val="12"/>
      <color theme="1"/>
      <name val="ＭＳ Ｐゴシック"/>
      <family val="2"/>
      <charset val="128"/>
    </font>
    <font>
      <b/>
      <sz val="12"/>
      <color theme="1"/>
      <name val="Arial"/>
      <family val="2"/>
    </font>
    <font>
      <b/>
      <sz val="12"/>
      <color theme="1"/>
      <name val="Yu Gothic"/>
      <family val="2"/>
      <charset val="128"/>
    </font>
    <font>
      <b/>
      <sz val="12"/>
      <color rgb="FFFF0000"/>
      <name val="ＭＳ Ｐゴシック"/>
      <family val="2"/>
      <charset val="128"/>
    </font>
    <font>
      <sz val="16"/>
      <color rgb="FFFF0000"/>
      <name val="Arial"/>
      <family val="2"/>
      <charset val="128"/>
    </font>
    <font>
      <sz val="16"/>
      <color rgb="FFFF0000"/>
      <name val="ＭＳ Ｐゴシック"/>
      <family val="2"/>
      <charset val="128"/>
    </font>
    <font>
      <sz val="16"/>
      <color rgb="FFFF0000"/>
      <name val="Arial"/>
      <family val="2"/>
    </font>
    <font>
      <sz val="11"/>
      <color theme="1"/>
      <name val="游ゴシック"/>
      <family val="2"/>
      <charset val="128"/>
      <scheme val="minor"/>
    </font>
    <font>
      <b/>
      <sz val="11"/>
      <color theme="1"/>
      <name val="MT平成ゴシック体W5 JIS X 0208"/>
      <family val="3"/>
      <charset val="128"/>
    </font>
    <font>
      <b/>
      <sz val="11"/>
      <color rgb="FF0070C0"/>
      <name val="MT平成ゴシック体W5 JIS X 0208"/>
      <family val="3"/>
      <charset val="128"/>
    </font>
    <font>
      <sz val="11"/>
      <color theme="1"/>
      <name val="MT平成ゴシック体W5 JIS X 0208"/>
      <family val="3"/>
      <charset val="128"/>
    </font>
    <font>
      <sz val="12"/>
      <name val="ＭＳ Ｐゴシック"/>
      <family val="3"/>
      <charset val="128"/>
    </font>
    <font>
      <b/>
      <sz val="12"/>
      <color rgb="FFFF0000"/>
      <name val="MT平成ゴシック体W5 JIS X 0208"/>
      <family val="3"/>
      <charset val="128"/>
    </font>
    <font>
      <b/>
      <sz val="16"/>
      <color theme="0"/>
      <name val="MT平成ゴシック体W5 JIS X 0208"/>
      <family val="3"/>
      <charset val="128"/>
    </font>
    <font>
      <b/>
      <sz val="22"/>
      <color theme="1"/>
      <name val="BIZ UDPゴシック"/>
      <family val="3"/>
      <charset val="128"/>
    </font>
    <font>
      <sz val="22"/>
      <color theme="1"/>
      <name val="BIZ UDPゴシック"/>
      <family val="3"/>
      <charset val="128"/>
    </font>
    <font>
      <b/>
      <sz val="22"/>
      <color theme="1"/>
      <name val="Arial"/>
      <family val="3"/>
      <charset val="128"/>
    </font>
    <font>
      <b/>
      <sz val="16"/>
      <name val="Arial"/>
      <family val="3"/>
      <charset val="128"/>
    </font>
    <font>
      <b/>
      <sz val="16"/>
      <name val="MT平成ゴシック体W5 JIS X 0208"/>
      <family val="3"/>
      <charset val="128"/>
    </font>
    <font>
      <sz val="11"/>
      <color rgb="FFFF0000"/>
      <name val="游ゴシック Light"/>
      <family val="3"/>
      <charset val="128"/>
      <scheme val="major"/>
    </font>
    <font>
      <b/>
      <sz val="11"/>
      <color theme="1"/>
      <name val="ＭＳ Ｐゴシック"/>
      <family val="2"/>
      <charset val="128"/>
    </font>
    <font>
      <b/>
      <sz val="10"/>
      <color theme="1"/>
      <name val="MT平成ゴシック体W5 JIS X 0208"/>
      <family val="3"/>
      <charset val="128"/>
    </font>
    <font>
      <b/>
      <sz val="12"/>
      <color theme="1"/>
      <name val="游ゴシック"/>
      <family val="3"/>
      <charset val="128"/>
    </font>
    <font>
      <sz val="10"/>
      <color theme="1"/>
      <name val="MT平成ゴシック体W5 JIS X 0213"/>
      <family val="3"/>
      <charset val="128"/>
    </font>
    <font>
      <sz val="10"/>
      <color theme="1"/>
      <name val="ＭＳ Ｐゴシック"/>
      <family val="3"/>
      <charset val="128"/>
    </font>
    <font>
      <sz val="10"/>
      <color theme="1"/>
      <name val="Arial"/>
      <family val="3"/>
    </font>
    <font>
      <sz val="12"/>
      <color theme="1"/>
      <name val="ＭＳ Ｐゴシック"/>
      <family val="2"/>
      <charset val="128"/>
    </font>
  </fonts>
  <fills count="14">
    <fill>
      <patternFill patternType="none"/>
    </fill>
    <fill>
      <patternFill patternType="gray125"/>
    </fill>
    <fill>
      <patternFill patternType="solid">
        <fgColor rgb="FF92D050"/>
        <bgColor indexed="64"/>
      </patternFill>
    </fill>
    <fill>
      <patternFill patternType="solid">
        <fgColor theme="2"/>
        <bgColor indexed="64"/>
      </patternFill>
    </fill>
    <fill>
      <patternFill patternType="solid">
        <fgColor rgb="FFFF0000"/>
        <bgColor indexed="64"/>
      </patternFill>
    </fill>
    <fill>
      <patternFill patternType="solid">
        <fgColor rgb="FF0070C0"/>
        <bgColor indexed="64"/>
      </patternFill>
    </fill>
    <fill>
      <patternFill patternType="solid">
        <fgColor theme="4"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9933"/>
        <bgColor indexed="64"/>
      </patternFill>
    </fill>
    <fill>
      <patternFill patternType="solid">
        <fgColor rgb="FFFFAEC9"/>
        <bgColor indexed="64"/>
      </patternFill>
    </fill>
  </fills>
  <borders count="59">
    <border>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6" fontId="54" fillId="0" borderId="0" applyFont="0" applyFill="0" applyBorder="0" applyAlignment="0" applyProtection="0">
      <alignment vertical="center"/>
    </xf>
    <xf numFmtId="38" fontId="54" fillId="0" borderId="0" applyFont="0" applyFill="0" applyBorder="0" applyAlignment="0" applyProtection="0">
      <alignment vertical="center"/>
    </xf>
  </cellStyleXfs>
  <cellXfs count="275">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lignment vertical="center"/>
    </xf>
    <xf numFmtId="0" fontId="7" fillId="0" borderId="18" xfId="0" applyFont="1" applyBorder="1" applyAlignment="1">
      <alignment horizontal="center" vertical="center"/>
    </xf>
    <xf numFmtId="0" fontId="10" fillId="0" borderId="5" xfId="0" applyFont="1" applyBorder="1" applyAlignment="1">
      <alignment horizontal="left" vertical="center"/>
    </xf>
    <xf numFmtId="0" fontId="7" fillId="0" borderId="10" xfId="0" applyFont="1" applyBorder="1" applyAlignment="1">
      <alignment horizontal="center" vertical="center"/>
    </xf>
    <xf numFmtId="0" fontId="7" fillId="0" borderId="27" xfId="0" applyFont="1" applyBorder="1" applyAlignment="1">
      <alignment horizontal="center" vertical="center"/>
    </xf>
    <xf numFmtId="0" fontId="9" fillId="0" borderId="16" xfId="0" applyFont="1" applyBorder="1" applyAlignment="1">
      <alignment horizontal="center" vertical="center"/>
    </xf>
    <xf numFmtId="0" fontId="12" fillId="8" borderId="21" xfId="0" applyFont="1" applyFill="1" applyBorder="1" applyAlignment="1">
      <alignment horizontal="center" vertical="center"/>
    </xf>
    <xf numFmtId="0" fontId="13" fillId="8" borderId="22" xfId="0" applyFont="1" applyFill="1" applyBorder="1" applyAlignment="1">
      <alignment horizontal="center" vertical="center"/>
    </xf>
    <xf numFmtId="0" fontId="12" fillId="8" borderId="22" xfId="0" applyFont="1" applyFill="1" applyBorder="1" applyAlignment="1">
      <alignment horizontal="center" vertical="center"/>
    </xf>
    <xf numFmtId="0" fontId="13" fillId="8" borderId="23" xfId="0" applyFont="1" applyFill="1" applyBorder="1" applyAlignment="1">
      <alignment horizontal="center" vertical="center"/>
    </xf>
    <xf numFmtId="0" fontId="12" fillId="8" borderId="39" xfId="0" applyFont="1" applyFill="1" applyBorder="1" applyAlignment="1">
      <alignment horizontal="center" vertical="center"/>
    </xf>
    <xf numFmtId="0" fontId="13" fillId="8" borderId="42" xfId="0" applyFont="1" applyFill="1" applyBorder="1" applyAlignment="1">
      <alignment horizontal="center" vertical="center"/>
    </xf>
    <xf numFmtId="0" fontId="12" fillId="8" borderId="42" xfId="0" applyFont="1" applyFill="1" applyBorder="1" applyAlignment="1">
      <alignment horizontal="center" vertical="center"/>
    </xf>
    <xf numFmtId="0" fontId="13" fillId="8" borderId="43" xfId="0" applyFont="1" applyFill="1" applyBorder="1" applyAlignment="1">
      <alignment horizontal="center" vertical="center"/>
    </xf>
    <xf numFmtId="0" fontId="9" fillId="0" borderId="19" xfId="0" applyFont="1" applyBorder="1" applyAlignment="1">
      <alignment horizontal="center" vertical="center"/>
    </xf>
    <xf numFmtId="0" fontId="6" fillId="0" borderId="10" xfId="0" applyFont="1" applyBorder="1" applyAlignment="1">
      <alignment horizontal="center" vertical="center"/>
    </xf>
    <xf numFmtId="0" fontId="12" fillId="8" borderId="44" xfId="0" applyFont="1" applyFill="1" applyBorder="1" applyAlignment="1">
      <alignment horizontal="left" vertical="center"/>
    </xf>
    <xf numFmtId="0" fontId="10" fillId="0" borderId="18" xfId="0" applyFont="1" applyBorder="1" applyAlignment="1">
      <alignment horizontal="left" vertical="center"/>
    </xf>
    <xf numFmtId="0" fontId="9" fillId="0" borderId="4" xfId="0" applyFont="1" applyBorder="1" applyAlignment="1">
      <alignment horizontal="center" vertical="center"/>
    </xf>
    <xf numFmtId="0" fontId="7" fillId="0" borderId="0" xfId="0" applyFont="1" applyAlignment="1">
      <alignment horizontal="left" vertical="center"/>
    </xf>
    <xf numFmtId="0" fontId="6" fillId="0" borderId="3"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34" xfId="0" applyFont="1" applyBorder="1">
      <alignment vertical="center"/>
    </xf>
    <xf numFmtId="0" fontId="12" fillId="8" borderId="23" xfId="0" applyFont="1" applyFill="1" applyBorder="1" applyAlignment="1">
      <alignment horizontal="left" vertical="center"/>
    </xf>
    <xf numFmtId="0" fontId="6" fillId="0" borderId="11" xfId="0" applyFont="1" applyBorder="1" applyAlignment="1">
      <alignment horizontal="center" vertical="center"/>
    </xf>
    <xf numFmtId="0" fontId="16" fillId="0" borderId="9" xfId="0" applyFont="1" applyBorder="1">
      <alignment vertical="center"/>
    </xf>
    <xf numFmtId="5" fontId="17" fillId="0" borderId="9" xfId="0" applyNumberFormat="1" applyFont="1" applyBorder="1">
      <alignment vertical="center"/>
    </xf>
    <xf numFmtId="0" fontId="16" fillId="0" borderId="17" xfId="0" applyFont="1" applyBorder="1">
      <alignment vertical="center"/>
    </xf>
    <xf numFmtId="0" fontId="16" fillId="0" borderId="10" xfId="0" applyFont="1" applyBorder="1">
      <alignment vertical="center"/>
    </xf>
    <xf numFmtId="0" fontId="15" fillId="8" borderId="22" xfId="0" applyFont="1" applyFill="1" applyBorder="1">
      <alignment vertical="center"/>
    </xf>
    <xf numFmtId="5" fontId="15" fillId="8" borderId="22" xfId="0" applyNumberFormat="1" applyFont="1" applyFill="1" applyBorder="1">
      <alignment vertical="center"/>
    </xf>
    <xf numFmtId="0" fontId="15" fillId="8" borderId="42" xfId="0" applyFont="1" applyFill="1" applyBorder="1">
      <alignment vertical="center"/>
    </xf>
    <xf numFmtId="5" fontId="15" fillId="8" borderId="42" xfId="0" applyNumberFormat="1" applyFont="1" applyFill="1" applyBorder="1">
      <alignment vertical="center"/>
    </xf>
    <xf numFmtId="0" fontId="18" fillId="0" borderId="9" xfId="0" applyFont="1" applyBorder="1">
      <alignment vertical="center"/>
    </xf>
    <xf numFmtId="0" fontId="18" fillId="0" borderId="10" xfId="0" applyFont="1" applyBorder="1">
      <alignment vertical="center"/>
    </xf>
    <xf numFmtId="0" fontId="16" fillId="9" borderId="29" xfId="0" applyFont="1" applyFill="1" applyBorder="1" applyAlignment="1">
      <alignment horizontal="center" vertical="center"/>
    </xf>
    <xf numFmtId="0" fontId="16" fillId="9" borderId="9" xfId="0" applyFont="1" applyFill="1" applyBorder="1" applyAlignment="1">
      <alignment horizontal="center" vertical="center"/>
    </xf>
    <xf numFmtId="0" fontId="6" fillId="0" borderId="4" xfId="0" applyFont="1" applyBorder="1" applyAlignment="1">
      <alignment horizontal="center" vertical="center"/>
    </xf>
    <xf numFmtId="0" fontId="9" fillId="0" borderId="13" xfId="0" applyFont="1" applyBorder="1" applyAlignment="1">
      <alignment horizontal="center" vertical="center"/>
    </xf>
    <xf numFmtId="0" fontId="12" fillId="0" borderId="0" xfId="0" applyFont="1" applyAlignment="1">
      <alignment horizontal="center" vertical="center"/>
    </xf>
    <xf numFmtId="0" fontId="15" fillId="0" borderId="0" xfId="0" applyFont="1">
      <alignment vertical="center"/>
    </xf>
    <xf numFmtId="0" fontId="12" fillId="0" borderId="0" xfId="0" applyFont="1" applyAlignment="1">
      <alignment horizontal="left" vertical="center"/>
    </xf>
    <xf numFmtId="0" fontId="7" fillId="7" borderId="32" xfId="0" applyFont="1" applyFill="1" applyBorder="1" applyAlignment="1">
      <alignment horizontal="center" vertical="center"/>
    </xf>
    <xf numFmtId="0" fontId="7" fillId="7" borderId="27" xfId="0" applyFont="1" applyFill="1" applyBorder="1" applyAlignment="1">
      <alignment horizontal="center" vertical="center"/>
    </xf>
    <xf numFmtId="0" fontId="10" fillId="0" borderId="5" xfId="0" applyFont="1" applyBorder="1" applyAlignment="1">
      <alignment horizontal="center" vertical="center"/>
    </xf>
    <xf numFmtId="0" fontId="11" fillId="0" borderId="18" xfId="0" applyFont="1" applyBorder="1" applyAlignment="1">
      <alignment horizontal="left" vertical="center"/>
    </xf>
    <xf numFmtId="0" fontId="10" fillId="0" borderId="18" xfId="0" applyFont="1" applyBorder="1" applyAlignment="1">
      <alignment horizontal="center" vertical="center"/>
    </xf>
    <xf numFmtId="0" fontId="14" fillId="0" borderId="18" xfId="0" applyFont="1" applyBorder="1" applyAlignment="1">
      <alignment horizontal="left" vertical="center"/>
    </xf>
    <xf numFmtId="0" fontId="6" fillId="0" borderId="47" xfId="0" applyFont="1" applyBorder="1" applyAlignment="1">
      <alignment horizontal="center" vertical="center"/>
    </xf>
    <xf numFmtId="0" fontId="16" fillId="0" borderId="9" xfId="0" applyFont="1" applyBorder="1" applyAlignment="1">
      <alignment horizontal="right" vertical="center"/>
    </xf>
    <xf numFmtId="5" fontId="17" fillId="0" borderId="9" xfId="0" applyNumberFormat="1" applyFont="1" applyBorder="1" applyAlignment="1">
      <alignment horizontal="right" vertical="center"/>
    </xf>
    <xf numFmtId="0" fontId="30" fillId="0" borderId="47" xfId="0" applyFont="1" applyBorder="1" applyAlignment="1">
      <alignment horizontal="center" vertical="center"/>
    </xf>
    <xf numFmtId="0" fontId="39" fillId="0" borderId="0" xfId="0" applyFont="1" applyAlignment="1">
      <alignment horizontal="center" vertical="center"/>
    </xf>
    <xf numFmtId="0" fontId="43" fillId="0" borderId="0" xfId="0" applyFont="1">
      <alignment vertical="center"/>
    </xf>
    <xf numFmtId="0" fontId="48" fillId="0" borderId="9" xfId="0" applyFont="1" applyBorder="1" applyAlignment="1">
      <alignment horizontal="left" vertical="center"/>
    </xf>
    <xf numFmtId="0" fontId="48" fillId="10" borderId="9" xfId="0" applyFont="1" applyFill="1" applyBorder="1" applyAlignment="1">
      <alignment horizontal="center" vertical="center"/>
    </xf>
    <xf numFmtId="0" fontId="24" fillId="11" borderId="9" xfId="0" applyFont="1" applyFill="1" applyBorder="1" applyAlignment="1">
      <alignment horizontal="center" vertical="center"/>
    </xf>
    <xf numFmtId="0" fontId="38" fillId="0" borderId="0" xfId="0" applyFont="1" applyAlignment="1">
      <alignment horizontal="center" vertical="center"/>
    </xf>
    <xf numFmtId="0" fontId="9" fillId="0" borderId="14" xfId="0" applyFont="1" applyBorder="1" applyAlignment="1">
      <alignment horizontal="center" vertical="center"/>
    </xf>
    <xf numFmtId="5" fontId="17" fillId="0" borderId="10" xfId="0" applyNumberFormat="1" applyFont="1" applyBorder="1">
      <alignment vertical="center"/>
    </xf>
    <xf numFmtId="0" fontId="6" fillId="0" borderId="17" xfId="0" applyFont="1" applyBorder="1" applyAlignment="1">
      <alignment horizontal="center" vertical="center"/>
    </xf>
    <xf numFmtId="0" fontId="6" fillId="0" borderId="9" xfId="0" applyFont="1" applyBorder="1">
      <alignment vertical="center"/>
    </xf>
    <xf numFmtId="0" fontId="36" fillId="0" borderId="0" xfId="0" applyFont="1" applyAlignment="1">
      <alignment horizontal="center" vertical="center"/>
    </xf>
    <xf numFmtId="0" fontId="57" fillId="0" borderId="50" xfId="0" applyFont="1" applyBorder="1">
      <alignment vertical="center"/>
    </xf>
    <xf numFmtId="0" fontId="7" fillId="0" borderId="3" xfId="0" applyFont="1" applyBorder="1" applyAlignment="1">
      <alignment horizontal="left" vertical="center"/>
    </xf>
    <xf numFmtId="0" fontId="6" fillId="0" borderId="10" xfId="0" applyFont="1" applyBorder="1">
      <alignment vertical="center"/>
    </xf>
    <xf numFmtId="0" fontId="7" fillId="0" borderId="10" xfId="0" applyFont="1" applyBorder="1">
      <alignment vertical="center"/>
    </xf>
    <xf numFmtId="0" fontId="10" fillId="0" borderId="9" xfId="0" applyFont="1" applyBorder="1" applyAlignment="1">
      <alignment horizontal="left" vertical="center"/>
    </xf>
    <xf numFmtId="0" fontId="10" fillId="0" borderId="9" xfId="0" applyFont="1" applyBorder="1" applyAlignment="1">
      <alignment horizontal="center" vertical="center"/>
    </xf>
    <xf numFmtId="0" fontId="7" fillId="0" borderId="26" xfId="0" applyFont="1" applyBorder="1">
      <alignment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5" fontId="15" fillId="0" borderId="0" xfId="0" applyNumberFormat="1" applyFont="1">
      <alignment vertical="center"/>
    </xf>
    <xf numFmtId="0" fontId="32" fillId="0" borderId="9" xfId="0" applyFont="1" applyBorder="1">
      <alignment vertical="center"/>
    </xf>
    <xf numFmtId="0" fontId="23" fillId="0" borderId="10" xfId="0" applyFont="1" applyBorder="1" applyAlignment="1">
      <alignment horizontal="left" vertical="center"/>
    </xf>
    <xf numFmtId="0" fontId="58" fillId="0" borderId="9" xfId="0" applyFont="1" applyBorder="1" applyAlignment="1">
      <alignment horizontal="left" vertical="center"/>
    </xf>
    <xf numFmtId="0" fontId="16" fillId="0" borderId="3" xfId="0" applyFont="1" applyBorder="1" applyAlignment="1">
      <alignment horizontal="left" vertical="top"/>
    </xf>
    <xf numFmtId="0" fontId="16" fillId="0" borderId="33" xfId="0" applyFont="1" applyBorder="1" applyAlignment="1">
      <alignment horizontal="left" vertical="top"/>
    </xf>
    <xf numFmtId="0" fontId="16" fillId="0" borderId="34" xfId="0" applyFont="1" applyBorder="1" applyAlignment="1">
      <alignment horizontal="left" vertical="top"/>
    </xf>
    <xf numFmtId="0" fontId="16" fillId="0" borderId="35" xfId="0" applyFont="1" applyBorder="1" applyAlignment="1">
      <alignment horizontal="left" vertical="top"/>
    </xf>
    <xf numFmtId="0" fontId="16" fillId="0" borderId="1" xfId="0" applyFont="1" applyBorder="1" applyAlignment="1">
      <alignment horizontal="left" vertical="top"/>
    </xf>
    <xf numFmtId="0" fontId="16" fillId="0" borderId="36" xfId="0" applyFont="1" applyBorder="1" applyAlignment="1">
      <alignment horizontal="left" vertical="top"/>
    </xf>
    <xf numFmtId="5" fontId="17" fillId="0" borderId="17" xfId="0" applyNumberFormat="1" applyFont="1" applyBorder="1">
      <alignment vertical="center"/>
    </xf>
    <xf numFmtId="0" fontId="36" fillId="0" borderId="0" xfId="0" applyFont="1">
      <alignment vertical="center"/>
    </xf>
    <xf numFmtId="0" fontId="57" fillId="0" borderId="31" xfId="0" applyFont="1" applyBorder="1" applyAlignment="1">
      <alignment horizontal="center" vertical="center"/>
    </xf>
    <xf numFmtId="0" fontId="57" fillId="0" borderId="32" xfId="0" applyFont="1" applyBorder="1">
      <alignment vertical="center"/>
    </xf>
    <xf numFmtId="0" fontId="63" fillId="0" borderId="0" xfId="0" applyFont="1" applyAlignment="1">
      <alignment horizontal="center" vertical="center"/>
    </xf>
    <xf numFmtId="177" fontId="35" fillId="0" borderId="0" xfId="0" applyNumberFormat="1" applyFont="1" applyAlignment="1">
      <alignment horizontal="center" vertical="center"/>
    </xf>
    <xf numFmtId="0" fontId="8" fillId="0" borderId="0" xfId="0" applyFont="1" applyAlignment="1">
      <alignment horizontal="left" vertical="center"/>
    </xf>
    <xf numFmtId="0" fontId="32" fillId="0" borderId="10" xfId="0" applyFont="1" applyBorder="1">
      <alignment vertical="center"/>
    </xf>
    <xf numFmtId="0" fontId="32" fillId="0" borderId="17" xfId="0" applyFont="1" applyBorder="1">
      <alignment vertical="center"/>
    </xf>
    <xf numFmtId="0" fontId="32" fillId="0" borderId="11" xfId="0" applyFont="1" applyBorder="1">
      <alignment vertical="center"/>
    </xf>
    <xf numFmtId="0" fontId="23" fillId="0" borderId="9" xfId="0" applyFont="1" applyBorder="1">
      <alignment vertical="center"/>
    </xf>
    <xf numFmtId="0" fontId="32" fillId="0" borderId="31" xfId="0" applyFont="1" applyBorder="1">
      <alignment vertical="center"/>
    </xf>
    <xf numFmtId="0" fontId="23" fillId="0" borderId="9" xfId="0" applyFont="1" applyBorder="1" applyAlignment="1">
      <alignment horizontal="left" vertical="center"/>
    </xf>
    <xf numFmtId="0" fontId="66" fillId="0" borderId="0" xfId="0" applyFont="1" applyAlignment="1">
      <alignment horizontal="center" vertical="center"/>
    </xf>
    <xf numFmtId="0" fontId="16" fillId="0" borderId="26" xfId="0" applyFont="1" applyBorder="1" applyAlignment="1">
      <alignment vertical="top"/>
    </xf>
    <xf numFmtId="0" fontId="16" fillId="0" borderId="3" xfId="0" applyFont="1" applyBorder="1" applyAlignment="1">
      <alignment vertical="top"/>
    </xf>
    <xf numFmtId="0" fontId="16" fillId="0" borderId="33" xfId="0" applyFont="1" applyBorder="1" applyAlignment="1">
      <alignment vertical="top"/>
    </xf>
    <xf numFmtId="0" fontId="69" fillId="0" borderId="9" xfId="0" applyFont="1" applyBorder="1" applyAlignment="1">
      <alignment horizontal="left" vertical="center"/>
    </xf>
    <xf numFmtId="0" fontId="16" fillId="7" borderId="9" xfId="0" applyFont="1" applyFill="1" applyBorder="1">
      <alignment vertical="center"/>
    </xf>
    <xf numFmtId="0" fontId="16" fillId="0" borderId="12" xfId="0" applyFont="1" applyBorder="1">
      <alignment vertical="center"/>
    </xf>
    <xf numFmtId="0" fontId="6" fillId="0" borderId="26" xfId="0" applyFont="1" applyBorder="1" applyAlignment="1">
      <alignment horizontal="left" vertical="center"/>
    </xf>
    <xf numFmtId="0" fontId="7" fillId="0" borderId="33" xfId="0" applyFont="1" applyBorder="1" applyAlignment="1">
      <alignment horizontal="left" vertical="center"/>
    </xf>
    <xf numFmtId="0" fontId="7" fillId="0" borderId="35" xfId="0" applyFont="1" applyBorder="1" applyAlignment="1">
      <alignment horizontal="left" vertical="center"/>
    </xf>
    <xf numFmtId="0" fontId="7" fillId="0" borderId="1" xfId="0" applyFont="1" applyBorder="1" applyAlignment="1">
      <alignment horizontal="left" vertical="center"/>
    </xf>
    <xf numFmtId="0" fontId="7" fillId="0" borderId="36" xfId="0" applyFont="1" applyBorder="1" applyAlignment="1">
      <alignment horizontal="left" vertical="center"/>
    </xf>
    <xf numFmtId="178" fontId="7" fillId="0" borderId="9" xfId="0" applyNumberFormat="1" applyFont="1" applyBorder="1" applyAlignment="1">
      <alignment horizontal="center" vertical="center"/>
    </xf>
    <xf numFmtId="178" fontId="24" fillId="0" borderId="9" xfId="0" applyNumberFormat="1" applyFont="1" applyBorder="1" applyAlignment="1">
      <alignment horizontal="center" vertical="center"/>
    </xf>
    <xf numFmtId="0" fontId="16" fillId="0" borderId="2" xfId="0" applyFont="1" applyBorder="1" applyAlignment="1">
      <alignment horizontal="left" vertical="top"/>
    </xf>
    <xf numFmtId="0" fontId="16" fillId="0" borderId="0" xfId="0" applyFont="1" applyAlignment="1">
      <alignment vertical="top"/>
    </xf>
    <xf numFmtId="0" fontId="16" fillId="0" borderId="0" xfId="0" applyFont="1" applyAlignment="1">
      <alignment horizontal="left" vertical="top"/>
    </xf>
    <xf numFmtId="0" fontId="39" fillId="0" borderId="0" xfId="0" applyFont="1" applyAlignment="1">
      <alignment horizontal="right" vertical="center"/>
    </xf>
    <xf numFmtId="0" fontId="6" fillId="0" borderId="14" xfId="0" applyFont="1" applyBorder="1" applyAlignment="1">
      <alignment horizontal="center" vertical="center"/>
    </xf>
    <xf numFmtId="0" fontId="8" fillId="0" borderId="50" xfId="0" applyFont="1" applyBorder="1" applyAlignment="1">
      <alignment horizontal="center" vertical="center"/>
    </xf>
    <xf numFmtId="0" fontId="10" fillId="0" borderId="27" xfId="0" applyFont="1" applyBorder="1" applyAlignment="1">
      <alignment horizontal="left" vertical="center"/>
    </xf>
    <xf numFmtId="0" fontId="9" fillId="0" borderId="30" xfId="0" applyFont="1" applyBorder="1" applyAlignment="1">
      <alignment horizontal="center" vertical="center"/>
    </xf>
    <xf numFmtId="0" fontId="9" fillId="0" borderId="54" xfId="0" applyFont="1" applyBorder="1" applyAlignment="1">
      <alignment horizontal="center" vertical="center"/>
    </xf>
    <xf numFmtId="0" fontId="6" fillId="0" borderId="31" xfId="0" applyFont="1" applyBorder="1" applyAlignment="1">
      <alignment horizontal="center" vertical="center"/>
    </xf>
    <xf numFmtId="0" fontId="16" fillId="0" borderId="57" xfId="0" applyFont="1" applyBorder="1">
      <alignment vertical="center"/>
    </xf>
    <xf numFmtId="0" fontId="9" fillId="0" borderId="10" xfId="0" applyFont="1" applyBorder="1" applyAlignment="1">
      <alignment horizontal="center" vertical="center"/>
    </xf>
    <xf numFmtId="0" fontId="56" fillId="0" borderId="56" xfId="0" applyFont="1" applyBorder="1" applyAlignment="1">
      <alignment horizontal="center" vertical="center"/>
    </xf>
    <xf numFmtId="0" fontId="16" fillId="0" borderId="31" xfId="0" applyFont="1" applyBorder="1">
      <alignment vertical="center"/>
    </xf>
    <xf numFmtId="0" fontId="7" fillId="0" borderId="31" xfId="0" applyFont="1" applyBorder="1" applyAlignment="1">
      <alignment horizontal="center" vertical="center"/>
    </xf>
    <xf numFmtId="0" fontId="23" fillId="0" borderId="10" xfId="0" applyFont="1" applyBorder="1">
      <alignment vertical="center"/>
    </xf>
    <xf numFmtId="0" fontId="16" fillId="0" borderId="10" xfId="0" applyFont="1" applyBorder="1" applyAlignment="1">
      <alignment horizontal="right" vertical="center"/>
    </xf>
    <xf numFmtId="5" fontId="17" fillId="0" borderId="10" xfId="0" applyNumberFormat="1" applyFont="1" applyBorder="1" applyAlignment="1">
      <alignment horizontal="right" vertical="center"/>
    </xf>
    <xf numFmtId="0" fontId="11" fillId="0" borderId="27" xfId="0" applyFont="1" applyBorder="1" applyAlignment="1">
      <alignment horizontal="left" vertical="center"/>
    </xf>
    <xf numFmtId="0" fontId="57" fillId="8" borderId="21" xfId="0" applyFont="1" applyFill="1" applyBorder="1" applyAlignment="1">
      <alignment horizontal="center" vertical="center"/>
    </xf>
    <xf numFmtId="0" fontId="57" fillId="8" borderId="22" xfId="0" applyFont="1" applyFill="1" applyBorder="1" applyAlignment="1">
      <alignment horizontal="center" vertical="center"/>
    </xf>
    <xf numFmtId="0" fontId="59" fillId="8" borderId="22" xfId="0" applyFont="1" applyFill="1" applyBorder="1" applyAlignment="1">
      <alignment horizontal="center" vertical="center"/>
    </xf>
    <xf numFmtId="6" fontId="15" fillId="8" borderId="22" xfId="1" applyFont="1" applyFill="1" applyBorder="1">
      <alignment vertical="center"/>
    </xf>
    <xf numFmtId="0" fontId="57" fillId="8" borderId="23" xfId="0" applyFont="1" applyFill="1" applyBorder="1">
      <alignment vertical="center"/>
    </xf>
    <xf numFmtId="0" fontId="5" fillId="8" borderId="22" xfId="0" applyFont="1" applyFill="1" applyBorder="1" applyAlignment="1">
      <alignment horizontal="center" vertical="center"/>
    </xf>
    <xf numFmtId="0" fontId="6" fillId="0" borderId="13" xfId="0" applyFont="1" applyBorder="1" applyAlignment="1">
      <alignment horizontal="center" vertical="center"/>
    </xf>
    <xf numFmtId="0" fontId="10" fillId="0" borderId="9" xfId="0" applyFont="1" applyBorder="1">
      <alignment vertical="center"/>
    </xf>
    <xf numFmtId="0" fontId="7" fillId="0" borderId="54" xfId="0" applyFont="1" applyBorder="1">
      <alignment vertical="center"/>
    </xf>
    <xf numFmtId="0" fontId="15" fillId="9" borderId="10"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9" xfId="0" applyFont="1" applyFill="1" applyBorder="1" applyAlignment="1">
      <alignment horizontal="right" vertical="center"/>
    </xf>
    <xf numFmtId="0" fontId="15" fillId="9" borderId="17" xfId="0" applyFont="1" applyFill="1" applyBorder="1" applyAlignment="1">
      <alignment horizontal="right" vertical="center"/>
    </xf>
    <xf numFmtId="0" fontId="15" fillId="8" borderId="42" xfId="0" applyFont="1" applyFill="1" applyBorder="1" applyAlignment="1">
      <alignment horizontal="right" vertical="center"/>
    </xf>
    <xf numFmtId="0" fontId="15" fillId="8" borderId="22" xfId="0" applyFont="1" applyFill="1" applyBorder="1" applyAlignment="1">
      <alignment horizontal="right" vertical="center"/>
    </xf>
    <xf numFmtId="0" fontId="73" fillId="0" borderId="0" xfId="0" applyFont="1">
      <alignment vertical="center"/>
    </xf>
    <xf numFmtId="0" fontId="51" fillId="0" borderId="0" xfId="0" applyFont="1" applyAlignment="1">
      <alignment horizontal="center" vertical="center"/>
    </xf>
    <xf numFmtId="0" fontId="53" fillId="0" borderId="0" xfId="0" applyFont="1" applyAlignment="1">
      <alignment horizontal="center" vertical="center"/>
    </xf>
    <xf numFmtId="0" fontId="64" fillId="2" borderId="37" xfId="0" applyFont="1" applyFill="1" applyBorder="1" applyAlignment="1">
      <alignment horizontal="center" vertical="center"/>
    </xf>
    <xf numFmtId="0" fontId="64" fillId="2" borderId="38" xfId="0" applyFont="1" applyFill="1" applyBorder="1" applyAlignment="1">
      <alignment horizontal="center" vertical="center"/>
    </xf>
    <xf numFmtId="0" fontId="64" fillId="2" borderId="6" xfId="0" applyFont="1" applyFill="1" applyBorder="1" applyAlignment="1">
      <alignment horizontal="center" vertical="center"/>
    </xf>
    <xf numFmtId="0" fontId="9" fillId="0" borderId="19" xfId="0" applyFont="1" applyBorder="1" applyAlignment="1">
      <alignment horizontal="center" vertical="center"/>
    </xf>
    <xf numFmtId="0" fontId="9" fillId="0" borderId="14" xfId="0" applyFont="1" applyBorder="1" applyAlignment="1">
      <alignment horizontal="center" vertical="center"/>
    </xf>
    <xf numFmtId="0" fontId="29" fillId="3" borderId="0" xfId="0" applyFont="1" applyFill="1" applyAlignment="1">
      <alignment horizontal="center" vertical="center"/>
    </xf>
    <xf numFmtId="0" fontId="21" fillId="3" borderId="0" xfId="0" applyFont="1" applyFill="1" applyAlignment="1">
      <alignment horizontal="center" vertical="center"/>
    </xf>
    <xf numFmtId="0" fontId="45" fillId="2" borderId="37" xfId="0" applyFont="1" applyFill="1" applyBorder="1" applyAlignment="1">
      <alignment horizontal="center" vertical="center"/>
    </xf>
    <xf numFmtId="0" fontId="45" fillId="2" borderId="38" xfId="0" applyFont="1" applyFill="1" applyBorder="1" applyAlignment="1">
      <alignment horizontal="center" vertical="center"/>
    </xf>
    <xf numFmtId="0" fontId="45" fillId="2" borderId="6" xfId="0" applyFont="1" applyFill="1" applyBorder="1" applyAlignment="1">
      <alignment horizontal="center" vertical="center"/>
    </xf>
    <xf numFmtId="0" fontId="50" fillId="0" borderId="35" xfId="0" applyFont="1" applyBorder="1" applyAlignment="1">
      <alignment horizontal="center" vertical="center"/>
    </xf>
    <xf numFmtId="0" fontId="50" fillId="0" borderId="1" xfId="0" applyFont="1" applyBorder="1" applyAlignment="1">
      <alignment horizontal="center" vertical="center"/>
    </xf>
    <xf numFmtId="0" fontId="3" fillId="0" borderId="33" xfId="0" applyFont="1" applyBorder="1" applyAlignment="1">
      <alignment vertical="center" wrapText="1"/>
    </xf>
    <xf numFmtId="0" fontId="3" fillId="0" borderId="0" xfId="0" applyFont="1" applyAlignment="1">
      <alignment vertical="center" wrapText="1"/>
    </xf>
    <xf numFmtId="0" fontId="3" fillId="0" borderId="34" xfId="0" applyFont="1" applyBorder="1" applyAlignment="1">
      <alignment vertical="center" wrapText="1"/>
    </xf>
    <xf numFmtId="0" fontId="9" fillId="0" borderId="56" xfId="0" applyFont="1" applyBorder="1" applyAlignment="1">
      <alignment horizontal="center" vertical="center"/>
    </xf>
    <xf numFmtId="0" fontId="26" fillId="9" borderId="5"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4" xfId="0" applyFont="1" applyFill="1" applyBorder="1" applyAlignment="1">
      <alignment horizontal="center" vertical="center"/>
    </xf>
    <xf numFmtId="0" fontId="20" fillId="9" borderId="24" xfId="0" applyFont="1" applyFill="1" applyBorder="1" applyAlignment="1">
      <alignment horizontal="center" vertical="center"/>
    </xf>
    <xf numFmtId="0" fontId="20" fillId="9" borderId="8" xfId="0" applyFont="1" applyFill="1" applyBorder="1" applyAlignment="1">
      <alignment horizontal="center" vertical="center"/>
    </xf>
    <xf numFmtId="0" fontId="20" fillId="9" borderId="12" xfId="0" applyFont="1" applyFill="1" applyBorder="1" applyAlignment="1">
      <alignment horizontal="center" vertical="center"/>
    </xf>
    <xf numFmtId="0" fontId="20" fillId="9" borderId="52" xfId="0" applyFont="1" applyFill="1" applyBorder="1" applyAlignment="1">
      <alignment horizontal="center" vertical="center"/>
    </xf>
    <xf numFmtId="0" fontId="20" fillId="9" borderId="30" xfId="0" applyFont="1" applyFill="1" applyBorder="1" applyAlignment="1">
      <alignment horizontal="center" vertical="center"/>
    </xf>
    <xf numFmtId="0" fontId="20" fillId="9" borderId="13" xfId="0" applyFont="1" applyFill="1" applyBorder="1" applyAlignment="1">
      <alignment horizontal="center" vertical="center"/>
    </xf>
    <xf numFmtId="0" fontId="16" fillId="9" borderId="25" xfId="0" applyFont="1" applyFill="1" applyBorder="1" applyAlignment="1">
      <alignment horizontal="center" vertical="center"/>
    </xf>
    <xf numFmtId="0" fontId="16" fillId="9" borderId="6" xfId="0" applyFont="1" applyFill="1" applyBorder="1" applyAlignment="1">
      <alignment horizontal="center" vertical="center"/>
    </xf>
    <xf numFmtId="177" fontId="31" fillId="0" borderId="48" xfId="0" applyNumberFormat="1" applyFont="1" applyBorder="1" applyAlignment="1">
      <alignment horizontal="center" vertical="center"/>
    </xf>
    <xf numFmtId="177" fontId="31" fillId="0" borderId="49" xfId="0" applyNumberFormat="1" applyFont="1" applyBorder="1" applyAlignment="1">
      <alignment horizontal="center" vertical="center"/>
    </xf>
    <xf numFmtId="0" fontId="20" fillId="9" borderId="10" xfId="0" applyFont="1" applyFill="1" applyBorder="1" applyAlignment="1">
      <alignment horizontal="center" vertical="center"/>
    </xf>
    <xf numFmtId="0" fontId="20" fillId="9" borderId="11" xfId="0" applyFont="1" applyFill="1" applyBorder="1" applyAlignment="1">
      <alignment horizontal="center" vertical="center"/>
    </xf>
    <xf numFmtId="176" fontId="33" fillId="9" borderId="24" xfId="0" applyNumberFormat="1" applyFont="1" applyFill="1" applyBorder="1" applyAlignment="1">
      <alignment horizontal="center" vertical="center"/>
    </xf>
    <xf numFmtId="176" fontId="33" fillId="9" borderId="8" xfId="0" applyNumberFormat="1" applyFont="1" applyFill="1" applyBorder="1" applyAlignment="1">
      <alignment horizontal="center" vertical="center"/>
    </xf>
    <xf numFmtId="176" fontId="33" fillId="9" borderId="45" xfId="0" applyNumberFormat="1" applyFont="1" applyFill="1" applyBorder="1" applyAlignment="1">
      <alignment horizontal="center" vertical="center"/>
    </xf>
    <xf numFmtId="176" fontId="33" fillId="9" borderId="36" xfId="0" applyNumberFormat="1" applyFont="1" applyFill="1" applyBorder="1" applyAlignment="1">
      <alignment horizontal="center" vertical="center"/>
    </xf>
    <xf numFmtId="0" fontId="26" fillId="9" borderId="7" xfId="0" applyFont="1" applyFill="1" applyBorder="1" applyAlignment="1">
      <alignment horizontal="center" vertical="center"/>
    </xf>
    <xf numFmtId="0" fontId="67" fillId="0" borderId="33" xfId="0" applyFont="1" applyBorder="1">
      <alignment vertical="center"/>
    </xf>
    <xf numFmtId="5" fontId="27" fillId="8" borderId="46" xfId="0" applyNumberFormat="1" applyFont="1" applyFill="1" applyBorder="1" applyAlignment="1">
      <alignment horizontal="center" vertical="center"/>
    </xf>
    <xf numFmtId="5" fontId="27" fillId="8" borderId="8" xfId="0" applyNumberFormat="1" applyFont="1" applyFill="1" applyBorder="1" applyAlignment="1">
      <alignment horizontal="center" vertical="center"/>
    </xf>
    <xf numFmtId="5" fontId="27" fillId="8" borderId="35" xfId="0" applyNumberFormat="1" applyFont="1" applyFill="1" applyBorder="1" applyAlignment="1">
      <alignment horizontal="center" vertical="center"/>
    </xf>
    <xf numFmtId="5" fontId="27" fillId="8" borderId="36" xfId="0" applyNumberFormat="1" applyFont="1" applyFill="1" applyBorder="1" applyAlignment="1">
      <alignment horizontal="center" vertical="center"/>
    </xf>
    <xf numFmtId="0" fontId="26" fillId="8" borderId="37" xfId="0" applyFont="1" applyFill="1" applyBorder="1" applyAlignment="1">
      <alignment horizontal="center" vertical="center"/>
    </xf>
    <xf numFmtId="0" fontId="26" fillId="8" borderId="6" xfId="0" applyFont="1" applyFill="1" applyBorder="1" applyAlignment="1">
      <alignment horizontal="center" vertical="center"/>
    </xf>
    <xf numFmtId="5" fontId="15" fillId="8" borderId="46" xfId="0" applyNumberFormat="1" applyFont="1" applyFill="1" applyBorder="1" applyAlignment="1">
      <alignment horizontal="center" vertical="center"/>
    </xf>
    <xf numFmtId="5" fontId="15" fillId="8" borderId="8" xfId="0" applyNumberFormat="1" applyFont="1" applyFill="1" applyBorder="1" applyAlignment="1">
      <alignment horizontal="center" vertical="center"/>
    </xf>
    <xf numFmtId="5" fontId="15" fillId="8" borderId="35" xfId="0" applyNumberFormat="1" applyFont="1" applyFill="1" applyBorder="1" applyAlignment="1">
      <alignment horizontal="center" vertical="center"/>
    </xf>
    <xf numFmtId="5" fontId="15" fillId="8" borderId="36" xfId="0" applyNumberFormat="1" applyFont="1" applyFill="1" applyBorder="1" applyAlignment="1">
      <alignment horizontal="center" vertical="center"/>
    </xf>
    <xf numFmtId="38" fontId="15" fillId="8" borderId="46" xfId="2" applyFont="1" applyFill="1" applyBorder="1" applyAlignment="1">
      <alignment horizontal="center" vertical="center"/>
    </xf>
    <xf numFmtId="38" fontId="15" fillId="8" borderId="8" xfId="2" applyFont="1" applyFill="1" applyBorder="1" applyAlignment="1">
      <alignment horizontal="center" vertical="center"/>
    </xf>
    <xf numFmtId="38" fontId="15" fillId="8" borderId="35" xfId="2" applyFont="1" applyFill="1" applyBorder="1" applyAlignment="1">
      <alignment horizontal="center" vertical="center"/>
    </xf>
    <xf numFmtId="38" fontId="15" fillId="8" borderId="36" xfId="2" applyFont="1" applyFill="1" applyBorder="1" applyAlignment="1">
      <alignment horizontal="center" vertical="center"/>
    </xf>
    <xf numFmtId="0" fontId="19" fillId="8" borderId="37" xfId="0" applyFont="1" applyFill="1" applyBorder="1" applyAlignment="1">
      <alignment horizontal="center" vertical="center"/>
    </xf>
    <xf numFmtId="0" fontId="19" fillId="8" borderId="6" xfId="0" applyFont="1" applyFill="1" applyBorder="1" applyAlignment="1">
      <alignment horizontal="center" vertical="center"/>
    </xf>
    <xf numFmtId="0" fontId="46" fillId="0" borderId="0" xfId="0" applyFont="1" applyAlignment="1">
      <alignment vertical="top" wrapText="1"/>
    </xf>
    <xf numFmtId="0" fontId="46" fillId="0" borderId="34" xfId="0" applyFont="1" applyBorder="1" applyAlignment="1">
      <alignment vertical="top" wrapText="1"/>
    </xf>
    <xf numFmtId="0" fontId="46" fillId="0" borderId="0" xfId="0" applyFont="1" applyAlignment="1">
      <alignment horizontal="center" vertical="center"/>
    </xf>
    <xf numFmtId="0" fontId="16" fillId="9" borderId="41" xfId="0" applyFont="1" applyFill="1" applyBorder="1" applyAlignment="1">
      <alignment horizontal="center" vertical="center"/>
    </xf>
    <xf numFmtId="0" fontId="20" fillId="9" borderId="55" xfId="0" applyFont="1" applyFill="1" applyBorder="1" applyAlignment="1">
      <alignment horizontal="center" vertical="center"/>
    </xf>
    <xf numFmtId="0" fontId="16" fillId="8" borderId="37" xfId="0" applyFont="1" applyFill="1" applyBorder="1" applyAlignment="1">
      <alignment horizontal="center" vertical="center"/>
    </xf>
    <xf numFmtId="0" fontId="16" fillId="8" borderId="6" xfId="0" applyFont="1" applyFill="1" applyBorder="1" applyAlignment="1">
      <alignment horizontal="center" vertical="center"/>
    </xf>
    <xf numFmtId="0" fontId="16" fillId="0" borderId="10" xfId="0" applyFont="1" applyBorder="1">
      <alignment vertical="center"/>
    </xf>
    <xf numFmtId="0" fontId="16" fillId="0" borderId="31" xfId="0" applyFont="1" applyBorder="1">
      <alignment vertical="center"/>
    </xf>
    <xf numFmtId="5" fontId="17" fillId="0" borderId="10" xfId="0" applyNumberFormat="1" applyFont="1" applyBorder="1">
      <alignment vertical="center"/>
    </xf>
    <xf numFmtId="5" fontId="17" fillId="0" borderId="31" xfId="0" applyNumberFormat="1" applyFont="1" applyBorder="1">
      <alignment vertical="center"/>
    </xf>
    <xf numFmtId="0" fontId="15" fillId="9" borderId="10" xfId="0" applyFont="1" applyFill="1" applyBorder="1" applyAlignment="1">
      <alignment horizontal="right" vertical="center"/>
    </xf>
    <xf numFmtId="0" fontId="15" fillId="9" borderId="31" xfId="0" applyFont="1" applyFill="1" applyBorder="1" applyAlignment="1">
      <alignment horizontal="right" vertical="center"/>
    </xf>
    <xf numFmtId="0" fontId="40" fillId="6" borderId="37" xfId="0" applyFont="1" applyFill="1" applyBorder="1" applyAlignment="1">
      <alignment horizontal="center" vertical="center"/>
    </xf>
    <xf numFmtId="0" fontId="40" fillId="6" borderId="38" xfId="0" applyFont="1" applyFill="1" applyBorder="1" applyAlignment="1">
      <alignment horizontal="center" vertical="center"/>
    </xf>
    <xf numFmtId="0" fontId="40" fillId="6" borderId="6" xfId="0" applyFont="1" applyFill="1" applyBorder="1" applyAlignment="1">
      <alignment horizontal="center" vertical="center"/>
    </xf>
    <xf numFmtId="0" fontId="42" fillId="6" borderId="37" xfId="0" applyFont="1" applyFill="1" applyBorder="1" applyAlignment="1">
      <alignment horizontal="center" vertical="center"/>
    </xf>
    <xf numFmtId="0" fontId="42" fillId="6" borderId="38" xfId="0" applyFont="1" applyFill="1" applyBorder="1" applyAlignment="1">
      <alignment horizontal="center" vertical="center"/>
    </xf>
    <xf numFmtId="0" fontId="42" fillId="6" borderId="6" xfId="0" applyFont="1" applyFill="1" applyBorder="1" applyAlignment="1">
      <alignment horizontal="center" vertical="center"/>
    </xf>
    <xf numFmtId="0" fontId="19" fillId="9" borderId="26" xfId="0" applyFont="1" applyFill="1" applyBorder="1" applyAlignment="1">
      <alignment horizontal="center" vertical="center" wrapText="1"/>
    </xf>
    <xf numFmtId="0" fontId="16" fillId="9" borderId="53" xfId="0" applyFont="1" applyFill="1" applyBorder="1" applyAlignment="1">
      <alignment horizontal="center" vertical="center" wrapText="1"/>
    </xf>
    <xf numFmtId="0" fontId="16" fillId="9" borderId="33" xfId="0" applyFont="1" applyFill="1" applyBorder="1" applyAlignment="1">
      <alignment horizontal="center" vertical="center" wrapText="1"/>
    </xf>
    <xf numFmtId="0" fontId="16" fillId="9" borderId="54"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51" xfId="0" applyFont="1" applyFill="1" applyBorder="1" applyAlignment="1">
      <alignment horizontal="center" vertical="center" wrapText="1"/>
    </xf>
    <xf numFmtId="0" fontId="12" fillId="9" borderId="24" xfId="0" applyFont="1" applyFill="1" applyBorder="1" applyAlignment="1">
      <alignment horizontal="center" vertical="center"/>
    </xf>
    <xf numFmtId="0" fontId="12" fillId="9" borderId="30" xfId="0" applyFont="1" applyFill="1" applyBorder="1" applyAlignment="1">
      <alignment horizontal="center" vertical="center"/>
    </xf>
    <xf numFmtId="0" fontId="12" fillId="9" borderId="45" xfId="0" applyFont="1" applyFill="1" applyBorder="1" applyAlignment="1">
      <alignment horizontal="center" vertical="center"/>
    </xf>
    <xf numFmtId="0" fontId="12" fillId="9" borderId="51" xfId="0" applyFont="1" applyFill="1" applyBorder="1" applyAlignment="1">
      <alignment horizontal="center" vertical="center"/>
    </xf>
    <xf numFmtId="0" fontId="64" fillId="13" borderId="37" xfId="0" applyFont="1" applyFill="1" applyBorder="1" applyAlignment="1">
      <alignment horizontal="center" vertical="center"/>
    </xf>
    <xf numFmtId="0" fontId="64" fillId="13" borderId="38" xfId="0" applyFont="1" applyFill="1" applyBorder="1" applyAlignment="1">
      <alignment horizontal="center" vertical="center"/>
    </xf>
    <xf numFmtId="0" fontId="64" fillId="13" borderId="6" xfId="0" applyFont="1" applyFill="1" applyBorder="1" applyAlignment="1">
      <alignment horizontal="center" vertical="center"/>
    </xf>
    <xf numFmtId="0" fontId="40" fillId="6" borderId="40" xfId="0" applyFont="1" applyFill="1" applyBorder="1" applyAlignment="1">
      <alignment horizontal="center" vertical="center"/>
    </xf>
    <xf numFmtId="0" fontId="42" fillId="6" borderId="29" xfId="0" applyFont="1" applyFill="1" applyBorder="1" applyAlignment="1">
      <alignment horizontal="center" vertical="center"/>
    </xf>
    <xf numFmtId="0" fontId="42" fillId="6" borderId="28" xfId="0" applyFont="1" applyFill="1" applyBorder="1" applyAlignment="1">
      <alignment horizontal="center" vertical="center"/>
    </xf>
    <xf numFmtId="0" fontId="40" fillId="4" borderId="40" xfId="0" applyFont="1" applyFill="1" applyBorder="1" applyAlignment="1">
      <alignment horizontal="center" vertical="center"/>
    </xf>
    <xf numFmtId="0" fontId="42" fillId="4" borderId="29" xfId="0" applyFont="1" applyFill="1" applyBorder="1" applyAlignment="1">
      <alignment horizontal="center" vertical="center"/>
    </xf>
    <xf numFmtId="0" fontId="42" fillId="4" borderId="28" xfId="0" applyFont="1" applyFill="1" applyBorder="1" applyAlignment="1">
      <alignment horizontal="center" vertical="center"/>
    </xf>
    <xf numFmtId="0" fontId="40" fillId="5" borderId="37" xfId="0" applyFont="1" applyFill="1" applyBorder="1" applyAlignment="1">
      <alignment horizontal="center" vertical="center"/>
    </xf>
    <xf numFmtId="0" fontId="40" fillId="5" borderId="38" xfId="0" applyFont="1" applyFill="1" applyBorder="1" applyAlignment="1">
      <alignment horizontal="center" vertical="center"/>
    </xf>
    <xf numFmtId="0" fontId="40" fillId="5" borderId="6" xfId="0" applyFont="1" applyFill="1" applyBorder="1" applyAlignment="1">
      <alignment horizontal="center" vertical="center"/>
    </xf>
    <xf numFmtId="0" fontId="64" fillId="12" borderId="37" xfId="0" applyFont="1" applyFill="1" applyBorder="1" applyAlignment="1">
      <alignment horizontal="center" vertical="center"/>
    </xf>
    <xf numFmtId="0" fontId="64" fillId="12" borderId="38" xfId="0" applyFont="1" applyFill="1" applyBorder="1" applyAlignment="1">
      <alignment horizontal="center" vertical="center"/>
    </xf>
    <xf numFmtId="0" fontId="64" fillId="12" borderId="6" xfId="0" applyFont="1" applyFill="1" applyBorder="1" applyAlignment="1">
      <alignment horizontal="center" vertical="center"/>
    </xf>
    <xf numFmtId="0" fontId="40" fillId="4" borderId="41" xfId="0" applyFont="1" applyFill="1" applyBorder="1" applyAlignment="1">
      <alignment horizontal="center" vertical="center"/>
    </xf>
    <xf numFmtId="0" fontId="16" fillId="0" borderId="55" xfId="0" applyFont="1" applyBorder="1">
      <alignment vertical="center"/>
    </xf>
    <xf numFmtId="0" fontId="63" fillId="0" borderId="0" xfId="0" applyFont="1" applyAlignment="1">
      <alignment horizontal="center" vertical="center"/>
    </xf>
    <xf numFmtId="177" fontId="35" fillId="0" borderId="48" xfId="0" applyNumberFormat="1" applyFont="1" applyBorder="1" applyAlignment="1">
      <alignment horizontal="center" vertical="center"/>
    </xf>
    <xf numFmtId="177" fontId="35" fillId="0" borderId="49" xfId="0" applyNumberFormat="1" applyFont="1" applyBorder="1" applyAlignment="1">
      <alignment horizontal="center" vertical="center"/>
    </xf>
    <xf numFmtId="0" fontId="67" fillId="0" borderId="33" xfId="0" applyFont="1" applyBorder="1" applyAlignment="1">
      <alignment horizontal="left" vertical="center"/>
    </xf>
    <xf numFmtId="5" fontId="17" fillId="0" borderId="55" xfId="0" applyNumberFormat="1" applyFont="1" applyBorder="1">
      <alignment vertical="center"/>
    </xf>
    <xf numFmtId="0" fontId="19" fillId="9" borderId="53" xfId="0" applyFont="1" applyFill="1" applyBorder="1" applyAlignment="1">
      <alignment horizontal="center" vertical="center" wrapText="1"/>
    </xf>
    <xf numFmtId="0" fontId="19" fillId="9" borderId="33" xfId="0" applyFont="1" applyFill="1" applyBorder="1" applyAlignment="1">
      <alignment horizontal="center" vertical="center" wrapText="1"/>
    </xf>
    <xf numFmtId="0" fontId="19" fillId="9" borderId="54" xfId="0" applyFont="1" applyFill="1" applyBorder="1" applyAlignment="1">
      <alignment horizontal="center" vertical="center" wrapText="1"/>
    </xf>
    <xf numFmtId="0" fontId="19" fillId="9" borderId="35" xfId="0" applyFont="1" applyFill="1" applyBorder="1" applyAlignment="1">
      <alignment horizontal="center" vertical="center" wrapText="1"/>
    </xf>
    <xf numFmtId="0" fontId="19" fillId="9" borderId="51" xfId="0" applyFont="1" applyFill="1" applyBorder="1" applyAlignment="1">
      <alignment horizontal="center" vertical="center" wrapText="1"/>
    </xf>
    <xf numFmtId="0" fontId="40" fillId="4" borderId="37" xfId="0" applyFont="1" applyFill="1" applyBorder="1" applyAlignment="1">
      <alignment horizontal="center" vertical="center"/>
    </xf>
    <xf numFmtId="0" fontId="40" fillId="4" borderId="38" xfId="0" applyFont="1" applyFill="1" applyBorder="1" applyAlignment="1">
      <alignment horizontal="center" vertical="center"/>
    </xf>
    <xf numFmtId="0" fontId="40" fillId="4" borderId="6" xfId="0" applyFont="1" applyFill="1" applyBorder="1" applyAlignment="1">
      <alignment horizontal="center" vertical="center"/>
    </xf>
    <xf numFmtId="0" fontId="15" fillId="9" borderId="55" xfId="0" applyFont="1" applyFill="1" applyBorder="1" applyAlignment="1">
      <alignment horizontal="right" vertical="center"/>
    </xf>
    <xf numFmtId="0" fontId="56" fillId="0" borderId="19" xfId="0" applyFont="1" applyBorder="1" applyAlignment="1">
      <alignment horizontal="center" vertical="center"/>
    </xf>
    <xf numFmtId="0" fontId="56" fillId="0" borderId="58" xfId="0" applyFont="1" applyBorder="1" applyAlignment="1">
      <alignment horizontal="center" vertical="center"/>
    </xf>
  </cellXfs>
  <cellStyles count="3">
    <cellStyle name="桁区切り" xfId="2" builtinId="6"/>
    <cellStyle name="通貨" xfId="1" builtinId="7"/>
    <cellStyle name="標準" xfId="0" builtinId="0"/>
  </cellStyles>
  <dxfs count="0"/>
  <tableStyles count="0" defaultTableStyle="TableStyleMedium2" defaultPivotStyle="PivotStyleLight16"/>
  <colors>
    <mruColors>
      <color rgb="FFFFAEC9"/>
      <color rgb="FFFF9933"/>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6DA99-93CF-440A-8E08-3F0E1F696A10}">
  <sheetPr>
    <pageSetUpPr fitToPage="1"/>
  </sheetPr>
  <dimension ref="A1:Q253"/>
  <sheetViews>
    <sheetView tabSelected="1" zoomScale="60" zoomScaleNormal="60" workbookViewId="0">
      <selection activeCell="E6" sqref="E6"/>
    </sheetView>
  </sheetViews>
  <sheetFormatPr defaultRowHeight="15"/>
  <cols>
    <col min="1" max="2" width="5.625" style="2" customWidth="1"/>
    <col min="3" max="3" width="50.625" style="1" customWidth="1"/>
    <col min="4" max="4" width="10.625" style="4" customWidth="1"/>
    <col min="5" max="6" width="10.625" style="1" customWidth="1"/>
    <col min="7" max="7" width="18.625" style="1" customWidth="1"/>
    <col min="8" max="9" width="5.625" style="1" customWidth="1"/>
    <col min="10" max="10" width="50.625" style="1" customWidth="1"/>
    <col min="11" max="11" width="10.625" style="4" customWidth="1"/>
    <col min="12" max="13" width="10.625" style="1" customWidth="1"/>
    <col min="14" max="14" width="18.25" style="1" customWidth="1"/>
    <col min="15" max="15" width="9" style="1"/>
    <col min="16" max="16" width="21.125" style="2" customWidth="1"/>
    <col min="17" max="17" width="9" style="2"/>
    <col min="18" max="16384" width="9" style="1"/>
  </cols>
  <sheetData>
    <row r="1" spans="1:17" ht="50.1" customHeight="1">
      <c r="A1" s="157" t="s">
        <v>0</v>
      </c>
      <c r="B1" s="158"/>
      <c r="C1" s="158"/>
      <c r="D1" s="158"/>
      <c r="E1" s="158"/>
      <c r="F1" s="158"/>
      <c r="G1" s="158"/>
      <c r="H1" s="158"/>
      <c r="I1" s="158"/>
      <c r="J1" s="158"/>
      <c r="K1" s="158"/>
      <c r="L1" s="158"/>
      <c r="M1" s="158"/>
      <c r="N1" s="158"/>
    </row>
    <row r="2" spans="1:17" ht="37.5" customHeight="1">
      <c r="A2" s="164" t="s">
        <v>1</v>
      </c>
      <c r="B2" s="165"/>
      <c r="C2" s="165"/>
      <c r="D2" s="165"/>
      <c r="E2" s="165"/>
      <c r="F2" s="165"/>
      <c r="G2" s="165"/>
      <c r="H2" s="165"/>
      <c r="I2" s="165"/>
      <c r="J2" s="165"/>
      <c r="K2" s="165"/>
      <c r="L2" s="165"/>
      <c r="M2" s="165"/>
      <c r="N2" s="165"/>
    </row>
    <row r="3" spans="1:17" ht="29.25" customHeight="1" thickBot="1">
      <c r="C3" s="2"/>
      <c r="D3" s="3"/>
      <c r="E3" s="2"/>
      <c r="F3" s="2"/>
      <c r="G3" s="2"/>
      <c r="I3" s="66"/>
      <c r="N3" s="125" t="s">
        <v>363</v>
      </c>
    </row>
    <row r="4" spans="1:17" ht="15.95" customHeight="1">
      <c r="A4" s="166" t="s">
        <v>324</v>
      </c>
      <c r="B4" s="167"/>
      <c r="C4" s="167"/>
      <c r="D4" s="167"/>
      <c r="E4" s="167"/>
      <c r="F4" s="167"/>
      <c r="G4" s="167"/>
      <c r="H4" s="167"/>
      <c r="I4" s="167"/>
      <c r="J4" s="167"/>
      <c r="K4" s="167"/>
      <c r="L4" s="167"/>
      <c r="M4" s="167"/>
      <c r="N4" s="168"/>
      <c r="P4" s="68" t="s">
        <v>2</v>
      </c>
      <c r="Q4" s="69" t="s">
        <v>3</v>
      </c>
    </row>
    <row r="5" spans="1:17" ht="15.95" customHeight="1">
      <c r="A5" s="5" t="s">
        <v>4</v>
      </c>
      <c r="B5" s="6" t="s">
        <v>5</v>
      </c>
      <c r="C5" s="6" t="s">
        <v>6</v>
      </c>
      <c r="D5" s="6" t="s">
        <v>7</v>
      </c>
      <c r="E5" s="6" t="s">
        <v>8</v>
      </c>
      <c r="F5" s="6" t="s">
        <v>9</v>
      </c>
      <c r="G5" s="7" t="s">
        <v>10</v>
      </c>
      <c r="H5" s="6" t="s">
        <v>4</v>
      </c>
      <c r="I5" s="6" t="s">
        <v>5</v>
      </c>
      <c r="J5" s="6"/>
      <c r="K5" s="6" t="s">
        <v>7</v>
      </c>
      <c r="L5" s="6" t="s">
        <v>8</v>
      </c>
      <c r="M5" s="6" t="s">
        <v>9</v>
      </c>
      <c r="N5" s="8" t="s">
        <v>10</v>
      </c>
      <c r="P5" s="112" t="s">
        <v>11</v>
      </c>
      <c r="Q5" s="120">
        <v>4.5</v>
      </c>
    </row>
    <row r="6" spans="1:17" ht="15.95" customHeight="1">
      <c r="A6" s="9">
        <v>1</v>
      </c>
      <c r="B6" s="6"/>
      <c r="C6" s="86" t="s">
        <v>12</v>
      </c>
      <c r="D6" s="38">
        <v>1450</v>
      </c>
      <c r="E6" s="152"/>
      <c r="F6" s="39">
        <f t="shared" ref="F6:F10" si="0">E6*($M$110+2)</f>
        <v>0</v>
      </c>
      <c r="G6" s="80"/>
      <c r="H6" s="30">
        <v>12</v>
      </c>
      <c r="I6" s="78"/>
      <c r="J6" s="102" t="s">
        <v>13</v>
      </c>
      <c r="K6" s="41">
        <v>650</v>
      </c>
      <c r="L6" s="150"/>
      <c r="M6" s="72">
        <f t="shared" ref="M6:M13" si="1">L6*($M$110+2)</f>
        <v>0</v>
      </c>
      <c r="N6" s="13"/>
      <c r="P6" s="112" t="s">
        <v>14</v>
      </c>
      <c r="Q6" s="120">
        <v>5</v>
      </c>
    </row>
    <row r="7" spans="1:17" ht="15.95" customHeight="1">
      <c r="A7" s="26">
        <v>2</v>
      </c>
      <c r="B7" s="78"/>
      <c r="C7" s="102" t="s">
        <v>15</v>
      </c>
      <c r="D7" s="41">
        <v>1900</v>
      </c>
      <c r="E7" s="150"/>
      <c r="F7" s="39">
        <f t="shared" si="0"/>
        <v>0</v>
      </c>
      <c r="G7" s="80"/>
      <c r="H7" s="30">
        <v>13</v>
      </c>
      <c r="I7" s="79"/>
      <c r="J7" s="102" t="s">
        <v>16</v>
      </c>
      <c r="K7" s="41">
        <v>400</v>
      </c>
      <c r="L7" s="150"/>
      <c r="M7" s="72">
        <f t="shared" si="1"/>
        <v>0</v>
      </c>
      <c r="N7" s="13"/>
      <c r="P7" s="112" t="s">
        <v>17</v>
      </c>
      <c r="Q7" s="120">
        <v>8</v>
      </c>
    </row>
    <row r="8" spans="1:17" ht="15.95" customHeight="1">
      <c r="A8" s="9">
        <v>3</v>
      </c>
      <c r="B8" s="6"/>
      <c r="C8" s="86" t="s">
        <v>18</v>
      </c>
      <c r="D8" s="38">
        <v>1550</v>
      </c>
      <c r="E8" s="152"/>
      <c r="F8" s="39">
        <f t="shared" si="0"/>
        <v>0</v>
      </c>
      <c r="G8" s="80"/>
      <c r="H8" s="30">
        <v>14</v>
      </c>
      <c r="I8" s="79"/>
      <c r="J8" s="102" t="s">
        <v>19</v>
      </c>
      <c r="K8" s="41">
        <v>920</v>
      </c>
      <c r="L8" s="150"/>
      <c r="M8" s="72">
        <f t="shared" si="1"/>
        <v>0</v>
      </c>
      <c r="N8" s="13"/>
      <c r="P8" s="112" t="s">
        <v>20</v>
      </c>
      <c r="Q8" s="120">
        <v>9</v>
      </c>
    </row>
    <row r="9" spans="1:17" ht="15.95" customHeight="1">
      <c r="A9" s="9">
        <v>4</v>
      </c>
      <c r="B9" s="6"/>
      <c r="C9" s="86" t="s">
        <v>21</v>
      </c>
      <c r="D9" s="38">
        <v>900</v>
      </c>
      <c r="E9" s="152"/>
      <c r="F9" s="39">
        <f t="shared" si="0"/>
        <v>0</v>
      </c>
      <c r="G9" s="80"/>
      <c r="H9" s="30">
        <v>15</v>
      </c>
      <c r="I9" s="79"/>
      <c r="J9" s="102" t="s">
        <v>22</v>
      </c>
      <c r="K9" s="41">
        <v>2370</v>
      </c>
      <c r="L9" s="150"/>
      <c r="M9" s="72">
        <f t="shared" si="1"/>
        <v>0</v>
      </c>
      <c r="N9" s="13"/>
      <c r="P9" s="112" t="s">
        <v>23</v>
      </c>
      <c r="Q9" s="121" t="s">
        <v>327</v>
      </c>
    </row>
    <row r="10" spans="1:17" ht="15.95" customHeight="1">
      <c r="A10" s="9">
        <v>5</v>
      </c>
      <c r="B10" s="6"/>
      <c r="C10" s="86" t="s">
        <v>337</v>
      </c>
      <c r="D10" s="38">
        <v>2470</v>
      </c>
      <c r="E10" s="152"/>
      <c r="F10" s="39">
        <f t="shared" si="0"/>
        <v>0</v>
      </c>
      <c r="G10" s="80"/>
      <c r="H10" s="30">
        <v>16</v>
      </c>
      <c r="I10" s="11"/>
      <c r="J10" s="86" t="s">
        <v>24</v>
      </c>
      <c r="K10" s="38">
        <v>820</v>
      </c>
      <c r="L10" s="152"/>
      <c r="M10" s="72">
        <f t="shared" si="1"/>
        <v>0</v>
      </c>
      <c r="N10" s="13"/>
      <c r="P10" s="112" t="s">
        <v>25</v>
      </c>
      <c r="Q10" s="121" t="s">
        <v>327</v>
      </c>
    </row>
    <row r="11" spans="1:17" ht="15.95" customHeight="1">
      <c r="A11" s="9">
        <v>6</v>
      </c>
      <c r="B11" s="74"/>
      <c r="C11" s="86" t="s">
        <v>28</v>
      </c>
      <c r="D11" s="38">
        <v>620</v>
      </c>
      <c r="E11" s="152"/>
      <c r="F11" s="39">
        <f t="shared" ref="F11:F16" si="2">E11*($M$110+2)</f>
        <v>0</v>
      </c>
      <c r="G11" s="81"/>
      <c r="H11" s="30">
        <v>17</v>
      </c>
      <c r="I11" s="11"/>
      <c r="J11" s="86" t="s">
        <v>26</v>
      </c>
      <c r="K11" s="38">
        <v>650</v>
      </c>
      <c r="L11" s="152"/>
      <c r="M11" s="72">
        <f t="shared" si="1"/>
        <v>0</v>
      </c>
      <c r="N11" s="13"/>
      <c r="P11" s="112" t="s">
        <v>27</v>
      </c>
      <c r="Q11" s="120">
        <v>3.8</v>
      </c>
    </row>
    <row r="12" spans="1:17" ht="15.95" customHeight="1">
      <c r="A12" s="9">
        <v>7</v>
      </c>
      <c r="B12" s="6"/>
      <c r="C12" s="86" t="s">
        <v>31</v>
      </c>
      <c r="D12" s="38">
        <v>400</v>
      </c>
      <c r="E12" s="152"/>
      <c r="F12" s="39">
        <f t="shared" si="2"/>
        <v>0</v>
      </c>
      <c r="G12" s="81"/>
      <c r="H12" s="30">
        <v>18</v>
      </c>
      <c r="I12" s="11"/>
      <c r="J12" s="86" t="s">
        <v>29</v>
      </c>
      <c r="K12" s="38">
        <v>1860</v>
      </c>
      <c r="L12" s="152"/>
      <c r="M12" s="72">
        <f t="shared" si="1"/>
        <v>0</v>
      </c>
      <c r="N12" s="13"/>
      <c r="P12" s="112" t="s">
        <v>30</v>
      </c>
      <c r="Q12" s="120">
        <v>4.3</v>
      </c>
    </row>
    <row r="13" spans="1:17" ht="15.95" customHeight="1" thickBot="1">
      <c r="A13" s="9">
        <v>8</v>
      </c>
      <c r="B13" s="6"/>
      <c r="C13" s="86" t="s">
        <v>34</v>
      </c>
      <c r="D13" s="38">
        <v>1020</v>
      </c>
      <c r="E13" s="152"/>
      <c r="F13" s="39">
        <f t="shared" si="2"/>
        <v>0</v>
      </c>
      <c r="G13" s="148"/>
      <c r="H13" s="30">
        <v>19</v>
      </c>
      <c r="I13" s="11"/>
      <c r="J13" s="86" t="s">
        <v>32</v>
      </c>
      <c r="K13" s="38">
        <v>450</v>
      </c>
      <c r="L13" s="150"/>
      <c r="M13" s="72">
        <f t="shared" si="1"/>
        <v>0</v>
      </c>
      <c r="N13" s="16"/>
      <c r="P13" s="112" t="s">
        <v>33</v>
      </c>
      <c r="Q13" s="120">
        <v>7.5</v>
      </c>
    </row>
    <row r="14" spans="1:17" ht="15.95" customHeight="1" thickBot="1">
      <c r="A14" s="9">
        <v>9</v>
      </c>
      <c r="B14" s="6"/>
      <c r="C14" s="86" t="s">
        <v>37</v>
      </c>
      <c r="D14" s="38">
        <v>750</v>
      </c>
      <c r="E14" s="152"/>
      <c r="F14" s="39">
        <f t="shared" si="2"/>
        <v>0</v>
      </c>
      <c r="G14" s="14"/>
      <c r="H14" s="18"/>
      <c r="I14" s="19"/>
      <c r="J14" s="20" t="s">
        <v>35</v>
      </c>
      <c r="K14" s="42">
        <f>SUM(D6:D16,K6:K13)</f>
        <v>21110</v>
      </c>
      <c r="L14" s="155">
        <f>SUM(E6:E16,L6:L13)</f>
        <v>0</v>
      </c>
      <c r="M14" s="43">
        <f>SUM(F6:F16,M6:M13)</f>
        <v>0</v>
      </c>
      <c r="N14" s="21"/>
      <c r="P14" s="112" t="s">
        <v>36</v>
      </c>
      <c r="Q14" s="120">
        <v>8.5</v>
      </c>
    </row>
    <row r="15" spans="1:17" ht="15.95" customHeight="1">
      <c r="A15" s="9">
        <v>10</v>
      </c>
      <c r="B15" s="27"/>
      <c r="C15" s="102" t="s">
        <v>39</v>
      </c>
      <c r="D15" s="41">
        <v>1070</v>
      </c>
      <c r="E15" s="150"/>
      <c r="F15" s="39">
        <f t="shared" si="2"/>
        <v>0</v>
      </c>
      <c r="G15" s="57"/>
      <c r="H15" s="82"/>
      <c r="O15" s="149"/>
      <c r="P15" s="112" t="s">
        <v>38</v>
      </c>
      <c r="Q15" s="121" t="s">
        <v>327</v>
      </c>
    </row>
    <row r="16" spans="1:17" ht="15.95" customHeight="1" thickBot="1">
      <c r="A16" s="17">
        <v>11</v>
      </c>
      <c r="B16" s="73"/>
      <c r="C16" s="103" t="s">
        <v>41</v>
      </c>
      <c r="D16" s="40">
        <v>860</v>
      </c>
      <c r="E16" s="153"/>
      <c r="F16" s="95">
        <f t="shared" si="2"/>
        <v>0</v>
      </c>
      <c r="G16" s="83"/>
      <c r="P16" s="112" t="s">
        <v>40</v>
      </c>
      <c r="Q16" s="121" t="s">
        <v>327</v>
      </c>
    </row>
    <row r="17" spans="1:16" ht="15.95" customHeight="1"/>
    <row r="18" spans="1:16" ht="15.95" customHeight="1" thickBot="1"/>
    <row r="19" spans="1:16" ht="15.95" customHeight="1">
      <c r="A19" s="159" t="s">
        <v>42</v>
      </c>
      <c r="B19" s="160"/>
      <c r="C19" s="160"/>
      <c r="D19" s="160"/>
      <c r="E19" s="160"/>
      <c r="F19" s="160"/>
      <c r="G19" s="161"/>
      <c r="H19" s="159" t="s">
        <v>43</v>
      </c>
      <c r="I19" s="160"/>
      <c r="J19" s="160"/>
      <c r="K19" s="160"/>
      <c r="L19" s="160"/>
      <c r="M19" s="160"/>
      <c r="N19" s="161"/>
    </row>
    <row r="20" spans="1:16" ht="15.95" customHeight="1">
      <c r="A20" s="5" t="s">
        <v>4</v>
      </c>
      <c r="B20" s="6" t="s">
        <v>5</v>
      </c>
      <c r="C20" s="6" t="s">
        <v>6</v>
      </c>
      <c r="D20" s="6" t="s">
        <v>7</v>
      </c>
      <c r="E20" s="6" t="s">
        <v>8</v>
      </c>
      <c r="F20" s="6" t="s">
        <v>9</v>
      </c>
      <c r="G20" s="7" t="s">
        <v>10</v>
      </c>
      <c r="H20" s="5" t="s">
        <v>4</v>
      </c>
      <c r="I20" s="6" t="s">
        <v>5</v>
      </c>
      <c r="J20" s="6" t="s">
        <v>6</v>
      </c>
      <c r="K20" s="6" t="s">
        <v>7</v>
      </c>
      <c r="L20" s="6" t="s">
        <v>8</v>
      </c>
      <c r="M20" s="6" t="s">
        <v>9</v>
      </c>
      <c r="N20" s="8" t="s">
        <v>10</v>
      </c>
    </row>
    <row r="21" spans="1:16" ht="15.95" customHeight="1">
      <c r="A21" s="9">
        <v>1</v>
      </c>
      <c r="B21" s="6"/>
      <c r="C21" s="86" t="s">
        <v>44</v>
      </c>
      <c r="D21" s="38">
        <v>2020</v>
      </c>
      <c r="E21" s="152"/>
      <c r="F21" s="39">
        <f t="shared" ref="F21:F25" si="3">E21*($M$110+2)</f>
        <v>0</v>
      </c>
      <c r="G21" s="14"/>
      <c r="H21" s="9">
        <v>1</v>
      </c>
      <c r="I21" s="6"/>
      <c r="J21" s="86" t="s">
        <v>45</v>
      </c>
      <c r="K21" s="38">
        <v>700</v>
      </c>
      <c r="L21" s="152"/>
      <c r="M21" s="39">
        <f t="shared" ref="M21:M34" si="4">L21*($M$110+2)</f>
        <v>0</v>
      </c>
      <c r="N21" s="29"/>
    </row>
    <row r="22" spans="1:16" ht="15.95" customHeight="1">
      <c r="A22" s="162">
        <v>2</v>
      </c>
      <c r="B22" s="6" t="s">
        <v>46</v>
      </c>
      <c r="C22" s="86" t="s">
        <v>47</v>
      </c>
      <c r="D22" s="38">
        <v>1120</v>
      </c>
      <c r="E22" s="152"/>
      <c r="F22" s="39">
        <f t="shared" si="3"/>
        <v>0</v>
      </c>
      <c r="G22" s="14"/>
      <c r="H22" s="9">
        <v>2</v>
      </c>
      <c r="I22" s="6"/>
      <c r="J22" s="86" t="s">
        <v>48</v>
      </c>
      <c r="K22" s="38">
        <v>680</v>
      </c>
      <c r="L22" s="152"/>
      <c r="M22" s="39">
        <f t="shared" si="4"/>
        <v>0</v>
      </c>
      <c r="N22" s="29"/>
      <c r="P22" s="108"/>
    </row>
    <row r="23" spans="1:16" ht="15.95" customHeight="1">
      <c r="A23" s="163"/>
      <c r="B23" s="6" t="s">
        <v>49</v>
      </c>
      <c r="C23" s="86" t="s">
        <v>344</v>
      </c>
      <c r="D23" s="38">
        <v>2350</v>
      </c>
      <c r="E23" s="152"/>
      <c r="F23" s="39">
        <f t="shared" si="3"/>
        <v>0</v>
      </c>
      <c r="G23" s="14"/>
      <c r="H23" s="9">
        <v>3</v>
      </c>
      <c r="I23" s="6"/>
      <c r="J23" s="86" t="s">
        <v>50</v>
      </c>
      <c r="K23" s="38">
        <v>450</v>
      </c>
      <c r="L23" s="152"/>
      <c r="M23" s="39">
        <f t="shared" si="4"/>
        <v>0</v>
      </c>
      <c r="N23" s="29"/>
    </row>
    <row r="24" spans="1:16" ht="15.95" customHeight="1">
      <c r="A24" s="9">
        <v>3</v>
      </c>
      <c r="B24" s="6"/>
      <c r="C24" s="86" t="s">
        <v>345</v>
      </c>
      <c r="D24" s="38">
        <v>880</v>
      </c>
      <c r="E24" s="152"/>
      <c r="F24" s="39">
        <f t="shared" si="3"/>
        <v>0</v>
      </c>
      <c r="G24" s="14"/>
      <c r="H24" s="9">
        <v>4</v>
      </c>
      <c r="I24" s="6"/>
      <c r="J24" s="86" t="s">
        <v>51</v>
      </c>
      <c r="K24" s="38">
        <v>620</v>
      </c>
      <c r="L24" s="152"/>
      <c r="M24" s="39">
        <f t="shared" si="4"/>
        <v>0</v>
      </c>
      <c r="N24" s="29"/>
    </row>
    <row r="25" spans="1:16" ht="15.95" customHeight="1">
      <c r="A25" s="26">
        <v>4</v>
      </c>
      <c r="B25" s="6"/>
      <c r="C25" s="86" t="s">
        <v>347</v>
      </c>
      <c r="D25" s="38">
        <v>1550</v>
      </c>
      <c r="E25" s="152"/>
      <c r="F25" s="39">
        <f t="shared" si="3"/>
        <v>0</v>
      </c>
      <c r="G25" s="14"/>
      <c r="H25" s="26">
        <v>5</v>
      </c>
      <c r="I25" s="78"/>
      <c r="J25" s="102" t="s">
        <v>52</v>
      </c>
      <c r="K25" s="41">
        <v>650</v>
      </c>
      <c r="L25" s="150"/>
      <c r="M25" s="39">
        <f t="shared" si="4"/>
        <v>0</v>
      </c>
      <c r="N25" s="29"/>
    </row>
    <row r="26" spans="1:16" ht="15.95" customHeight="1">
      <c r="A26" s="9">
        <v>5</v>
      </c>
      <c r="B26" s="6"/>
      <c r="C26" s="86" t="s">
        <v>346</v>
      </c>
      <c r="D26" s="38">
        <v>1600</v>
      </c>
      <c r="E26" s="152"/>
      <c r="F26" s="39">
        <f t="shared" ref="F26:F42" si="5">E26*($M$110+2)</f>
        <v>0</v>
      </c>
      <c r="G26" s="14"/>
      <c r="H26" s="9">
        <v>6</v>
      </c>
      <c r="I26" s="50"/>
      <c r="J26" s="86" t="s">
        <v>53</v>
      </c>
      <c r="K26" s="38">
        <v>730</v>
      </c>
      <c r="L26" s="152"/>
      <c r="M26" s="39">
        <f t="shared" si="4"/>
        <v>0</v>
      </c>
      <c r="N26" s="29"/>
    </row>
    <row r="27" spans="1:16" ht="15.95" customHeight="1">
      <c r="A27" s="9">
        <v>6</v>
      </c>
      <c r="B27" s="6"/>
      <c r="C27" s="86" t="s">
        <v>57</v>
      </c>
      <c r="D27" s="38">
        <v>1550</v>
      </c>
      <c r="E27" s="152"/>
      <c r="F27" s="39">
        <f t="shared" si="5"/>
        <v>0</v>
      </c>
      <c r="G27" s="14"/>
      <c r="H27" s="9">
        <v>7</v>
      </c>
      <c r="I27" s="50"/>
      <c r="J27" s="86" t="s">
        <v>54</v>
      </c>
      <c r="K27" s="38">
        <v>2590</v>
      </c>
      <c r="L27" s="152"/>
      <c r="M27" s="39">
        <f t="shared" si="4"/>
        <v>0</v>
      </c>
      <c r="N27" s="29"/>
    </row>
    <row r="28" spans="1:16" ht="15.95" customHeight="1">
      <c r="A28" s="162">
        <v>7</v>
      </c>
      <c r="B28" s="6" t="s">
        <v>46</v>
      </c>
      <c r="C28" s="86" t="s">
        <v>59</v>
      </c>
      <c r="D28" s="38">
        <v>1080</v>
      </c>
      <c r="E28" s="152"/>
      <c r="F28" s="39">
        <f t="shared" si="5"/>
        <v>0</v>
      </c>
      <c r="G28" s="14"/>
      <c r="H28" s="9">
        <v>8</v>
      </c>
      <c r="I28" s="78"/>
      <c r="J28" s="102" t="s">
        <v>55</v>
      </c>
      <c r="K28" s="41">
        <v>1030</v>
      </c>
      <c r="L28" s="150"/>
      <c r="M28" s="39">
        <f t="shared" si="4"/>
        <v>0</v>
      </c>
      <c r="N28" s="29"/>
    </row>
    <row r="29" spans="1:16" ht="15.95" customHeight="1">
      <c r="A29" s="163"/>
      <c r="B29" s="6" t="s">
        <v>49</v>
      </c>
      <c r="C29" s="86" t="s">
        <v>61</v>
      </c>
      <c r="D29" s="38">
        <v>1300</v>
      </c>
      <c r="E29" s="152"/>
      <c r="F29" s="39">
        <f t="shared" si="5"/>
        <v>0</v>
      </c>
      <c r="G29" s="14"/>
      <c r="H29" s="71">
        <v>9</v>
      </c>
      <c r="I29" s="6"/>
      <c r="J29" s="86" t="s">
        <v>56</v>
      </c>
      <c r="K29" s="38">
        <v>660</v>
      </c>
      <c r="L29" s="152"/>
      <c r="M29" s="39">
        <f t="shared" si="4"/>
        <v>0</v>
      </c>
      <c r="N29" s="29"/>
    </row>
    <row r="30" spans="1:16" ht="15.95" customHeight="1">
      <c r="A30" s="9">
        <v>8</v>
      </c>
      <c r="B30" s="6"/>
      <c r="C30" s="86" t="s">
        <v>63</v>
      </c>
      <c r="D30" s="38">
        <v>680</v>
      </c>
      <c r="E30" s="152"/>
      <c r="F30" s="39">
        <f t="shared" si="5"/>
        <v>0</v>
      </c>
      <c r="G30" s="14"/>
      <c r="H30" s="26">
        <v>10</v>
      </c>
      <c r="I30" s="78"/>
      <c r="J30" s="102" t="s">
        <v>58</v>
      </c>
      <c r="K30" s="41">
        <v>450</v>
      </c>
      <c r="L30" s="150"/>
      <c r="M30" s="39">
        <f t="shared" si="4"/>
        <v>0</v>
      </c>
      <c r="N30" s="29"/>
    </row>
    <row r="31" spans="1:16" ht="15.95" customHeight="1">
      <c r="A31" s="9">
        <v>9</v>
      </c>
      <c r="B31" s="6"/>
      <c r="C31" s="86" t="s">
        <v>65</v>
      </c>
      <c r="D31" s="38">
        <v>750</v>
      </c>
      <c r="E31" s="152"/>
      <c r="F31" s="39">
        <f t="shared" si="5"/>
        <v>0</v>
      </c>
      <c r="G31" s="14"/>
      <c r="H31" s="9">
        <v>11</v>
      </c>
      <c r="I31" s="6"/>
      <c r="J31" s="86" t="s">
        <v>60</v>
      </c>
      <c r="K31" s="38">
        <v>700</v>
      </c>
      <c r="L31" s="152"/>
      <c r="M31" s="39">
        <f t="shared" si="4"/>
        <v>0</v>
      </c>
      <c r="N31" s="29"/>
    </row>
    <row r="32" spans="1:16" ht="15.95" customHeight="1">
      <c r="A32" s="9">
        <v>10</v>
      </c>
      <c r="B32" s="6"/>
      <c r="C32" s="86" t="s">
        <v>67</v>
      </c>
      <c r="D32" s="38">
        <v>1470</v>
      </c>
      <c r="E32" s="152"/>
      <c r="F32" s="39">
        <f t="shared" si="5"/>
        <v>0</v>
      </c>
      <c r="G32" s="14"/>
      <c r="H32" s="26">
        <v>12</v>
      </c>
      <c r="I32" s="78"/>
      <c r="J32" s="102" t="s">
        <v>62</v>
      </c>
      <c r="K32" s="41">
        <v>420</v>
      </c>
      <c r="L32" s="150"/>
      <c r="M32" s="39">
        <f t="shared" si="4"/>
        <v>0</v>
      </c>
      <c r="N32" s="29"/>
    </row>
    <row r="33" spans="1:14" ht="15.95" customHeight="1">
      <c r="A33" s="9">
        <v>11</v>
      </c>
      <c r="B33" s="6"/>
      <c r="C33" s="86" t="s">
        <v>68</v>
      </c>
      <c r="D33" s="38">
        <v>1560</v>
      </c>
      <c r="E33" s="152"/>
      <c r="F33" s="39">
        <f t="shared" si="5"/>
        <v>0</v>
      </c>
      <c r="G33" s="14"/>
      <c r="H33" s="9">
        <v>13</v>
      </c>
      <c r="I33" s="6"/>
      <c r="J33" s="86" t="s">
        <v>64</v>
      </c>
      <c r="K33" s="38">
        <v>470</v>
      </c>
      <c r="L33" s="152"/>
      <c r="M33" s="39">
        <f t="shared" si="4"/>
        <v>0</v>
      </c>
      <c r="N33" s="29"/>
    </row>
    <row r="34" spans="1:14" ht="15.95" customHeight="1" thickBot="1">
      <c r="A34" s="9">
        <v>12</v>
      </c>
      <c r="B34" s="6"/>
      <c r="C34" s="86" t="s">
        <v>70</v>
      </c>
      <c r="D34" s="38">
        <v>950</v>
      </c>
      <c r="E34" s="152"/>
      <c r="F34" s="39">
        <f t="shared" si="5"/>
        <v>0</v>
      </c>
      <c r="G34" s="14"/>
      <c r="H34" s="26">
        <v>14</v>
      </c>
      <c r="I34" s="78"/>
      <c r="J34" s="102" t="s">
        <v>66</v>
      </c>
      <c r="K34" s="41">
        <v>530</v>
      </c>
      <c r="L34" s="150"/>
      <c r="M34" s="39">
        <f t="shared" si="4"/>
        <v>0</v>
      </c>
      <c r="N34" s="29"/>
    </row>
    <row r="35" spans="1:14" ht="15.95" customHeight="1" thickBot="1">
      <c r="A35" s="9">
        <v>13</v>
      </c>
      <c r="B35" s="6"/>
      <c r="C35" s="86" t="s">
        <v>309</v>
      </c>
      <c r="D35" s="38">
        <v>2370</v>
      </c>
      <c r="E35" s="152"/>
      <c r="F35" s="39">
        <f t="shared" si="5"/>
        <v>0</v>
      </c>
      <c r="G35" s="57"/>
      <c r="H35" s="22"/>
      <c r="I35" s="23"/>
      <c r="J35" s="24" t="s">
        <v>35</v>
      </c>
      <c r="K35" s="44">
        <f>SUM(K21:K34)</f>
        <v>10680</v>
      </c>
      <c r="L35" s="154">
        <f>SUM(L21:L34)</f>
        <v>0</v>
      </c>
      <c r="M35" s="45">
        <f>SUM(M21:M34)</f>
        <v>0</v>
      </c>
      <c r="N35" s="25"/>
    </row>
    <row r="36" spans="1:14" ht="15.95" customHeight="1">
      <c r="A36" s="9">
        <v>14</v>
      </c>
      <c r="B36" s="6"/>
      <c r="C36" s="86" t="s">
        <v>72</v>
      </c>
      <c r="D36" s="38">
        <v>5350</v>
      </c>
      <c r="E36" s="152"/>
      <c r="F36" s="39">
        <f t="shared" si="5"/>
        <v>0</v>
      </c>
      <c r="G36" s="57"/>
      <c r="H36" s="159" t="s">
        <v>69</v>
      </c>
      <c r="I36" s="160"/>
      <c r="J36" s="160"/>
      <c r="K36" s="160"/>
      <c r="L36" s="160"/>
      <c r="M36" s="160"/>
      <c r="N36" s="161"/>
    </row>
    <row r="37" spans="1:14" ht="15.95" customHeight="1">
      <c r="A37" s="9">
        <v>15</v>
      </c>
      <c r="B37" s="6"/>
      <c r="C37" s="86" t="s">
        <v>74</v>
      </c>
      <c r="D37" s="38">
        <v>2070</v>
      </c>
      <c r="E37" s="152"/>
      <c r="F37" s="39">
        <f t="shared" si="5"/>
        <v>0</v>
      </c>
      <c r="G37" s="57"/>
      <c r="H37" s="5" t="s">
        <v>4</v>
      </c>
      <c r="I37" s="6" t="s">
        <v>5</v>
      </c>
      <c r="J37" s="6" t="s">
        <v>6</v>
      </c>
      <c r="K37" s="6" t="s">
        <v>7</v>
      </c>
      <c r="L37" s="6" t="s">
        <v>8</v>
      </c>
      <c r="M37" s="6" t="s">
        <v>9</v>
      </c>
      <c r="N37" s="8" t="s">
        <v>10</v>
      </c>
    </row>
    <row r="38" spans="1:14" ht="15.95" customHeight="1">
      <c r="A38" s="9">
        <v>16</v>
      </c>
      <c r="B38" s="6"/>
      <c r="C38" s="86" t="s">
        <v>76</v>
      </c>
      <c r="D38" s="38">
        <v>3050</v>
      </c>
      <c r="E38" s="152"/>
      <c r="F38" s="39">
        <f t="shared" si="5"/>
        <v>0</v>
      </c>
      <c r="G38" s="57"/>
      <c r="H38" s="9">
        <v>1</v>
      </c>
      <c r="I38" s="6"/>
      <c r="J38" s="86" t="s">
        <v>338</v>
      </c>
      <c r="K38" s="38">
        <v>1220</v>
      </c>
      <c r="L38" s="152"/>
      <c r="M38" s="39">
        <f t="shared" ref="M38" si="6">L38*($M$110+2)</f>
        <v>0</v>
      </c>
      <c r="N38" s="59"/>
    </row>
    <row r="39" spans="1:14" ht="15.95" customHeight="1">
      <c r="A39" s="9">
        <v>17</v>
      </c>
      <c r="B39" s="6"/>
      <c r="C39" s="86" t="s">
        <v>77</v>
      </c>
      <c r="D39" s="38">
        <v>1580</v>
      </c>
      <c r="E39" s="152"/>
      <c r="F39" s="39">
        <f t="shared" si="5"/>
        <v>0</v>
      </c>
      <c r="G39" s="57"/>
      <c r="H39" s="9">
        <v>2</v>
      </c>
      <c r="I39" s="6"/>
      <c r="J39" s="86" t="s">
        <v>71</v>
      </c>
      <c r="K39" s="38">
        <v>1260</v>
      </c>
      <c r="L39" s="152"/>
      <c r="M39" s="39">
        <f t="shared" ref="M39:M54" si="7">L39*($M$110+2)</f>
        <v>0</v>
      </c>
      <c r="N39" s="29"/>
    </row>
    <row r="40" spans="1:14" ht="15.95" customHeight="1">
      <c r="A40" s="9">
        <v>18</v>
      </c>
      <c r="B40" s="6"/>
      <c r="C40" s="86" t="s">
        <v>78</v>
      </c>
      <c r="D40" s="38">
        <v>1360</v>
      </c>
      <c r="E40" s="152"/>
      <c r="F40" s="39">
        <f t="shared" si="5"/>
        <v>0</v>
      </c>
      <c r="G40" s="57"/>
      <c r="H40" s="9">
        <v>3</v>
      </c>
      <c r="I40" s="6"/>
      <c r="J40" s="86" t="s">
        <v>73</v>
      </c>
      <c r="K40" s="38">
        <v>870</v>
      </c>
      <c r="L40" s="152"/>
      <c r="M40" s="39">
        <f t="shared" si="7"/>
        <v>0</v>
      </c>
      <c r="N40" s="29"/>
    </row>
    <row r="41" spans="1:14" ht="15.95" customHeight="1">
      <c r="A41" s="9">
        <v>19</v>
      </c>
      <c r="B41" s="6"/>
      <c r="C41" s="86" t="s">
        <v>80</v>
      </c>
      <c r="D41" s="38">
        <v>1300</v>
      </c>
      <c r="E41" s="152"/>
      <c r="F41" s="39">
        <f t="shared" si="5"/>
        <v>0</v>
      </c>
      <c r="G41" s="57"/>
      <c r="H41" s="9">
        <v>4</v>
      </c>
      <c r="I41" s="6"/>
      <c r="J41" s="86" t="s">
        <v>75</v>
      </c>
      <c r="K41" s="38">
        <v>1000</v>
      </c>
      <c r="L41" s="152"/>
      <c r="M41" s="39">
        <f t="shared" si="7"/>
        <v>0</v>
      </c>
      <c r="N41" s="29"/>
    </row>
    <row r="42" spans="1:14" ht="15.95" customHeight="1" thickBot="1">
      <c r="A42" s="26">
        <v>20</v>
      </c>
      <c r="B42" s="6"/>
      <c r="C42" s="86" t="s">
        <v>354</v>
      </c>
      <c r="D42" s="38">
        <v>1760</v>
      </c>
      <c r="E42" s="152"/>
      <c r="F42" s="39">
        <f t="shared" si="5"/>
        <v>0</v>
      </c>
      <c r="G42" s="14"/>
      <c r="H42" s="9">
        <v>5</v>
      </c>
      <c r="I42" s="6"/>
      <c r="J42" s="86" t="s">
        <v>339</v>
      </c>
      <c r="K42" s="38">
        <v>1320</v>
      </c>
      <c r="L42" s="152"/>
      <c r="M42" s="39">
        <f t="shared" si="7"/>
        <v>0</v>
      </c>
      <c r="N42" s="29"/>
    </row>
    <row r="43" spans="1:14" ht="15.95" customHeight="1" thickBot="1">
      <c r="A43" s="22"/>
      <c r="B43" s="24"/>
      <c r="C43" s="24" t="s">
        <v>35</v>
      </c>
      <c r="D43" s="44">
        <f>SUM(D21:D42)</f>
        <v>37700</v>
      </c>
      <c r="E43" s="154">
        <f>SUM(E21:E42)</f>
        <v>0</v>
      </c>
      <c r="F43" s="45">
        <f>SUM(F21:F42)</f>
        <v>0</v>
      </c>
      <c r="G43" s="28"/>
      <c r="H43" s="9">
        <v>6</v>
      </c>
      <c r="I43" s="6"/>
      <c r="J43" s="86" t="s">
        <v>79</v>
      </c>
      <c r="K43" s="38">
        <v>2100</v>
      </c>
      <c r="L43" s="152"/>
      <c r="M43" s="39">
        <f t="shared" si="7"/>
        <v>0</v>
      </c>
      <c r="N43" s="29"/>
    </row>
    <row r="44" spans="1:14" ht="15.95" customHeight="1">
      <c r="A44" s="159" t="s">
        <v>84</v>
      </c>
      <c r="B44" s="160"/>
      <c r="C44" s="160"/>
      <c r="D44" s="160"/>
      <c r="E44" s="160"/>
      <c r="F44" s="160"/>
      <c r="G44" s="161"/>
      <c r="H44" s="9">
        <v>7</v>
      </c>
      <c r="I44" s="6"/>
      <c r="J44" s="86" t="s">
        <v>81</v>
      </c>
      <c r="K44" s="38">
        <v>750</v>
      </c>
      <c r="L44" s="152"/>
      <c r="M44" s="39">
        <f t="shared" si="7"/>
        <v>0</v>
      </c>
      <c r="N44" s="29"/>
    </row>
    <row r="45" spans="1:14" ht="15.95" customHeight="1">
      <c r="A45" s="5" t="s">
        <v>4</v>
      </c>
      <c r="B45" s="6" t="s">
        <v>5</v>
      </c>
      <c r="C45" s="6" t="s">
        <v>6</v>
      </c>
      <c r="D45" s="6" t="s">
        <v>7</v>
      </c>
      <c r="E45" s="6" t="s">
        <v>8</v>
      </c>
      <c r="F45" s="6" t="s">
        <v>9</v>
      </c>
      <c r="G45" s="8" t="s">
        <v>10</v>
      </c>
      <c r="H45" s="9">
        <v>8</v>
      </c>
      <c r="I45" s="6"/>
      <c r="J45" s="86" t="s">
        <v>82</v>
      </c>
      <c r="K45" s="38">
        <v>660</v>
      </c>
      <c r="L45" s="152"/>
      <c r="M45" s="39">
        <f t="shared" si="7"/>
        <v>0</v>
      </c>
      <c r="N45" s="29"/>
    </row>
    <row r="46" spans="1:14" ht="15.95" customHeight="1">
      <c r="A46" s="9">
        <v>1</v>
      </c>
      <c r="B46" s="6"/>
      <c r="C46" s="86" t="s">
        <v>355</v>
      </c>
      <c r="D46" s="38">
        <v>1480</v>
      </c>
      <c r="E46" s="152"/>
      <c r="F46" s="39">
        <f t="shared" ref="F46:F55" si="8">E46*($M$110+2)</f>
        <v>0</v>
      </c>
      <c r="G46" s="29"/>
      <c r="H46" s="9">
        <v>9</v>
      </c>
      <c r="I46" s="6"/>
      <c r="J46" s="86" t="s">
        <v>83</v>
      </c>
      <c r="K46" s="38">
        <v>520</v>
      </c>
      <c r="L46" s="152"/>
      <c r="M46" s="39">
        <f t="shared" si="7"/>
        <v>0</v>
      </c>
      <c r="N46" s="29"/>
    </row>
    <row r="47" spans="1:14" ht="15.95" customHeight="1">
      <c r="A47" s="162">
        <v>2</v>
      </c>
      <c r="B47" s="6" t="s">
        <v>46</v>
      </c>
      <c r="C47" s="86" t="s">
        <v>85</v>
      </c>
      <c r="D47" s="38">
        <v>1300</v>
      </c>
      <c r="E47" s="152"/>
      <c r="F47" s="39">
        <f t="shared" si="8"/>
        <v>0</v>
      </c>
      <c r="G47" s="29"/>
      <c r="H47" s="9">
        <v>10</v>
      </c>
      <c r="I47" s="6"/>
      <c r="J47" s="86" t="s">
        <v>340</v>
      </c>
      <c r="K47" s="38">
        <v>760</v>
      </c>
      <c r="L47" s="152"/>
      <c r="M47" s="39">
        <f t="shared" si="7"/>
        <v>0</v>
      </c>
      <c r="N47" s="29"/>
    </row>
    <row r="48" spans="1:14" ht="15.95" customHeight="1">
      <c r="A48" s="163"/>
      <c r="B48" s="6" t="s">
        <v>49</v>
      </c>
      <c r="C48" s="86" t="s">
        <v>333</v>
      </c>
      <c r="D48" s="38">
        <v>620</v>
      </c>
      <c r="E48" s="152"/>
      <c r="F48" s="39">
        <f t="shared" si="8"/>
        <v>0</v>
      </c>
      <c r="G48" s="29"/>
      <c r="H48" s="9">
        <v>11</v>
      </c>
      <c r="I48" s="6"/>
      <c r="J48" s="86" t="s">
        <v>360</v>
      </c>
      <c r="K48" s="38">
        <v>1120</v>
      </c>
      <c r="L48" s="152"/>
      <c r="M48" s="39">
        <f t="shared" si="7"/>
        <v>0</v>
      </c>
      <c r="N48" s="29"/>
    </row>
    <row r="49" spans="1:14" ht="15.95" customHeight="1">
      <c r="A49" s="162">
        <v>3</v>
      </c>
      <c r="B49" s="6" t="s">
        <v>46</v>
      </c>
      <c r="C49" s="86" t="s">
        <v>356</v>
      </c>
      <c r="D49" s="38">
        <v>620</v>
      </c>
      <c r="E49" s="152"/>
      <c r="F49" s="39">
        <f t="shared" si="8"/>
        <v>0</v>
      </c>
      <c r="G49" s="29"/>
      <c r="H49" s="9">
        <v>12</v>
      </c>
      <c r="I49" s="6"/>
      <c r="J49" s="86" t="s">
        <v>341</v>
      </c>
      <c r="K49" s="38">
        <v>700</v>
      </c>
      <c r="L49" s="152"/>
      <c r="M49" s="39">
        <f t="shared" si="7"/>
        <v>0</v>
      </c>
      <c r="N49" s="29"/>
    </row>
    <row r="50" spans="1:14" ht="15.95" customHeight="1">
      <c r="A50" s="163"/>
      <c r="B50" s="6" t="s">
        <v>49</v>
      </c>
      <c r="C50" s="86" t="s">
        <v>86</v>
      </c>
      <c r="D50" s="38">
        <v>1120</v>
      </c>
      <c r="E50" s="152"/>
      <c r="F50" s="39">
        <f t="shared" si="8"/>
        <v>0</v>
      </c>
      <c r="G50" s="29"/>
      <c r="H50" s="9">
        <v>13</v>
      </c>
      <c r="I50" s="6"/>
      <c r="J50" s="86" t="s">
        <v>342</v>
      </c>
      <c r="K50" s="38">
        <v>2420</v>
      </c>
      <c r="L50" s="152"/>
      <c r="M50" s="39">
        <f t="shared" si="7"/>
        <v>0</v>
      </c>
      <c r="N50" s="29"/>
    </row>
    <row r="51" spans="1:14" ht="15.95" customHeight="1">
      <c r="A51" s="162">
        <v>4</v>
      </c>
      <c r="B51" s="6" t="s">
        <v>46</v>
      </c>
      <c r="C51" s="86" t="s">
        <v>87</v>
      </c>
      <c r="D51" s="38">
        <v>1320</v>
      </c>
      <c r="E51" s="152"/>
      <c r="F51" s="39">
        <f t="shared" si="8"/>
        <v>0</v>
      </c>
      <c r="G51" s="29"/>
      <c r="H51" s="9">
        <v>14</v>
      </c>
      <c r="I51" s="6"/>
      <c r="J51" s="86" t="s">
        <v>343</v>
      </c>
      <c r="K51" s="38">
        <v>650</v>
      </c>
      <c r="L51" s="152"/>
      <c r="M51" s="39">
        <f t="shared" si="7"/>
        <v>0</v>
      </c>
      <c r="N51" s="29"/>
    </row>
    <row r="52" spans="1:14" ht="15.95" customHeight="1">
      <c r="A52" s="163"/>
      <c r="B52" s="6" t="s">
        <v>49</v>
      </c>
      <c r="C52" s="86" t="s">
        <v>88</v>
      </c>
      <c r="D52" s="38">
        <v>1620</v>
      </c>
      <c r="E52" s="152"/>
      <c r="F52" s="39">
        <f t="shared" si="8"/>
        <v>0</v>
      </c>
      <c r="G52" s="29"/>
      <c r="H52" s="9">
        <v>15</v>
      </c>
      <c r="I52" s="6"/>
      <c r="J52" s="86" t="s">
        <v>90</v>
      </c>
      <c r="K52" s="38">
        <v>1070</v>
      </c>
      <c r="L52" s="152"/>
      <c r="M52" s="39">
        <f t="shared" si="7"/>
        <v>0</v>
      </c>
      <c r="N52" s="29"/>
    </row>
    <row r="53" spans="1:14" ht="15.95" customHeight="1">
      <c r="A53" s="162">
        <v>5</v>
      </c>
      <c r="B53" s="6" t="s">
        <v>46</v>
      </c>
      <c r="C53" s="86" t="s">
        <v>89</v>
      </c>
      <c r="D53" s="38">
        <v>1380</v>
      </c>
      <c r="E53" s="152"/>
      <c r="F53" s="39">
        <f t="shared" si="8"/>
        <v>0</v>
      </c>
      <c r="G53" s="29"/>
      <c r="H53" s="9">
        <v>16</v>
      </c>
      <c r="I53" s="6"/>
      <c r="J53" s="86" t="s">
        <v>92</v>
      </c>
      <c r="K53" s="38">
        <v>550</v>
      </c>
      <c r="L53" s="152"/>
      <c r="M53" s="39">
        <f t="shared" si="7"/>
        <v>0</v>
      </c>
      <c r="N53" s="29"/>
    </row>
    <row r="54" spans="1:14" ht="15.95" customHeight="1" thickBot="1">
      <c r="A54" s="163"/>
      <c r="B54" s="6" t="s">
        <v>49</v>
      </c>
      <c r="C54" s="86" t="s">
        <v>91</v>
      </c>
      <c r="D54" s="38">
        <v>1150</v>
      </c>
      <c r="E54" s="152"/>
      <c r="F54" s="39">
        <f t="shared" si="8"/>
        <v>0</v>
      </c>
      <c r="G54" s="29"/>
      <c r="H54" s="9">
        <v>17</v>
      </c>
      <c r="I54" s="6"/>
      <c r="J54" s="86" t="s">
        <v>93</v>
      </c>
      <c r="K54" s="38">
        <v>500</v>
      </c>
      <c r="L54" s="152"/>
      <c r="M54" s="39">
        <f t="shared" si="7"/>
        <v>0</v>
      </c>
      <c r="N54" s="29"/>
    </row>
    <row r="55" spans="1:14" ht="15.95" customHeight="1" thickBot="1">
      <c r="A55" s="26">
        <v>6</v>
      </c>
      <c r="B55" s="6"/>
      <c r="C55" s="86" t="s">
        <v>348</v>
      </c>
      <c r="D55" s="38">
        <v>2030</v>
      </c>
      <c r="E55" s="152"/>
      <c r="F55" s="39">
        <f t="shared" si="8"/>
        <v>0</v>
      </c>
      <c r="G55" s="29"/>
      <c r="H55" s="22"/>
      <c r="I55" s="23"/>
      <c r="J55" s="24" t="s">
        <v>35</v>
      </c>
      <c r="K55" s="44">
        <f>SUM(K38:K54)</f>
        <v>17470</v>
      </c>
      <c r="L55" s="154">
        <f>SUM(L38:L54)</f>
        <v>0</v>
      </c>
      <c r="M55" s="45">
        <f>SUM(M38:M54)</f>
        <v>0</v>
      </c>
      <c r="N55" s="25"/>
    </row>
    <row r="56" spans="1:14" ht="15.95" customHeight="1">
      <c r="A56" s="162">
        <v>7</v>
      </c>
      <c r="B56" s="6" t="s">
        <v>46</v>
      </c>
      <c r="C56" s="86" t="s">
        <v>94</v>
      </c>
      <c r="D56" s="38">
        <v>1500</v>
      </c>
      <c r="E56" s="152"/>
      <c r="F56" s="39">
        <f t="shared" ref="F56:F82" si="9">E56*($M$110+2)</f>
        <v>0</v>
      </c>
      <c r="G56" s="29"/>
      <c r="H56" s="159" t="s">
        <v>131</v>
      </c>
      <c r="I56" s="160"/>
      <c r="J56" s="160"/>
      <c r="K56" s="160"/>
      <c r="L56" s="160"/>
      <c r="M56" s="160"/>
      <c r="N56" s="161"/>
    </row>
    <row r="57" spans="1:14" ht="15.95" customHeight="1">
      <c r="A57" s="163"/>
      <c r="B57" s="6" t="s">
        <v>49</v>
      </c>
      <c r="C57" s="86" t="s">
        <v>357</v>
      </c>
      <c r="D57" s="38">
        <v>730</v>
      </c>
      <c r="E57" s="152"/>
      <c r="F57" s="39">
        <f t="shared" si="9"/>
        <v>0</v>
      </c>
      <c r="G57" s="29"/>
      <c r="H57" s="5" t="s">
        <v>4</v>
      </c>
      <c r="I57" s="6" t="s">
        <v>5</v>
      </c>
      <c r="J57" s="6" t="s">
        <v>6</v>
      </c>
      <c r="K57" s="6" t="s">
        <v>7</v>
      </c>
      <c r="L57" s="6" t="s">
        <v>8</v>
      </c>
      <c r="M57" s="6" t="s">
        <v>9</v>
      </c>
      <c r="N57" s="8" t="s">
        <v>10</v>
      </c>
    </row>
    <row r="58" spans="1:14" ht="15.95" customHeight="1">
      <c r="A58" s="162">
        <v>8</v>
      </c>
      <c r="B58" s="6" t="s">
        <v>46</v>
      </c>
      <c r="C58" s="86" t="s">
        <v>310</v>
      </c>
      <c r="D58" s="38">
        <v>3520</v>
      </c>
      <c r="E58" s="152"/>
      <c r="F58" s="39">
        <f t="shared" si="9"/>
        <v>0</v>
      </c>
      <c r="G58" s="29"/>
      <c r="H58" s="9">
        <v>1</v>
      </c>
      <c r="I58" s="11"/>
      <c r="J58" s="88" t="s">
        <v>132</v>
      </c>
      <c r="K58" s="46">
        <v>770</v>
      </c>
      <c r="L58" s="152"/>
      <c r="M58" s="39">
        <f t="shared" ref="M58:M83" si="10">L58*($M$110+2)</f>
        <v>0</v>
      </c>
      <c r="N58" s="13"/>
    </row>
    <row r="59" spans="1:14" ht="15.95" customHeight="1">
      <c r="A59" s="163"/>
      <c r="B59" s="6" t="s">
        <v>49</v>
      </c>
      <c r="C59" s="86" t="s">
        <v>358</v>
      </c>
      <c r="D59" s="38">
        <v>1800</v>
      </c>
      <c r="E59" s="152"/>
      <c r="F59" s="39">
        <f t="shared" si="9"/>
        <v>0</v>
      </c>
      <c r="G59" s="29"/>
      <c r="H59" s="9">
        <v>2</v>
      </c>
      <c r="I59" s="11"/>
      <c r="J59" s="88" t="s">
        <v>133</v>
      </c>
      <c r="K59" s="46">
        <v>2050</v>
      </c>
      <c r="L59" s="152"/>
      <c r="M59" s="39">
        <f t="shared" si="10"/>
        <v>0</v>
      </c>
      <c r="N59" s="13"/>
    </row>
    <row r="60" spans="1:14" ht="15.95" customHeight="1">
      <c r="A60" s="162">
        <v>9</v>
      </c>
      <c r="B60" s="6" t="s">
        <v>46</v>
      </c>
      <c r="C60" s="86" t="s">
        <v>96</v>
      </c>
      <c r="D60" s="38">
        <v>1420</v>
      </c>
      <c r="E60" s="152"/>
      <c r="F60" s="39">
        <f t="shared" si="9"/>
        <v>0</v>
      </c>
      <c r="G60" s="29"/>
      <c r="H60" s="9">
        <v>3</v>
      </c>
      <c r="I60" s="11"/>
      <c r="J60" s="88" t="s">
        <v>134</v>
      </c>
      <c r="K60" s="46">
        <v>1420</v>
      </c>
      <c r="L60" s="152"/>
      <c r="M60" s="39">
        <f t="shared" si="10"/>
        <v>0</v>
      </c>
      <c r="N60" s="13"/>
    </row>
    <row r="61" spans="1:14" ht="15.95" customHeight="1">
      <c r="A61" s="163"/>
      <c r="B61" s="6" t="s">
        <v>49</v>
      </c>
      <c r="C61" s="86" t="s">
        <v>98</v>
      </c>
      <c r="D61" s="38">
        <v>1060</v>
      </c>
      <c r="E61" s="152"/>
      <c r="F61" s="39">
        <f t="shared" si="9"/>
        <v>0</v>
      </c>
      <c r="G61" s="29"/>
      <c r="H61" s="9">
        <v>4</v>
      </c>
      <c r="I61" s="11"/>
      <c r="J61" s="88" t="s">
        <v>135</v>
      </c>
      <c r="K61" s="46">
        <v>1170</v>
      </c>
      <c r="L61" s="152"/>
      <c r="M61" s="39">
        <f t="shared" si="10"/>
        <v>0</v>
      </c>
      <c r="N61" s="13"/>
    </row>
    <row r="62" spans="1:14" ht="15.95" customHeight="1">
      <c r="A62" s="162">
        <v>10</v>
      </c>
      <c r="B62" s="6" t="s">
        <v>46</v>
      </c>
      <c r="C62" s="86" t="s">
        <v>100</v>
      </c>
      <c r="D62" s="38">
        <v>1260</v>
      </c>
      <c r="E62" s="152"/>
      <c r="F62" s="39">
        <f t="shared" si="9"/>
        <v>0</v>
      </c>
      <c r="G62" s="29"/>
      <c r="H62" s="9">
        <v>5</v>
      </c>
      <c r="I62" s="11"/>
      <c r="J62" s="88" t="s">
        <v>136</v>
      </c>
      <c r="K62" s="46">
        <v>1270</v>
      </c>
      <c r="L62" s="152"/>
      <c r="M62" s="39">
        <f t="shared" si="10"/>
        <v>0</v>
      </c>
      <c r="N62" s="13"/>
    </row>
    <row r="63" spans="1:14" ht="15.95" customHeight="1">
      <c r="A63" s="174"/>
      <c r="B63" s="6" t="s">
        <v>49</v>
      </c>
      <c r="C63" s="86" t="s">
        <v>102</v>
      </c>
      <c r="D63" s="38">
        <v>1180</v>
      </c>
      <c r="E63" s="152"/>
      <c r="F63" s="39">
        <f t="shared" si="9"/>
        <v>0</v>
      </c>
      <c r="G63" s="29"/>
      <c r="H63" s="9">
        <v>6</v>
      </c>
      <c r="I63" s="11"/>
      <c r="J63" s="88" t="s">
        <v>137</v>
      </c>
      <c r="K63" s="46">
        <v>1650</v>
      </c>
      <c r="L63" s="152"/>
      <c r="M63" s="39">
        <f t="shared" si="10"/>
        <v>0</v>
      </c>
      <c r="N63" s="13"/>
    </row>
    <row r="64" spans="1:14" ht="15.95" customHeight="1">
      <c r="A64" s="174"/>
      <c r="B64" s="6" t="s">
        <v>104</v>
      </c>
      <c r="C64" s="86" t="s">
        <v>105</v>
      </c>
      <c r="D64" s="38">
        <v>1450</v>
      </c>
      <c r="E64" s="152"/>
      <c r="F64" s="39">
        <f t="shared" si="9"/>
        <v>0</v>
      </c>
      <c r="G64" s="29"/>
      <c r="H64" s="9">
        <v>7</v>
      </c>
      <c r="I64" s="11"/>
      <c r="J64" s="88" t="s">
        <v>139</v>
      </c>
      <c r="K64" s="46">
        <v>650</v>
      </c>
      <c r="L64" s="152"/>
      <c r="M64" s="39">
        <f t="shared" si="10"/>
        <v>0</v>
      </c>
      <c r="N64" s="13"/>
    </row>
    <row r="65" spans="1:14" ht="15.95" customHeight="1">
      <c r="A65" s="163"/>
      <c r="B65" s="6" t="s">
        <v>107</v>
      </c>
      <c r="C65" s="86" t="s">
        <v>108</v>
      </c>
      <c r="D65" s="38">
        <v>620</v>
      </c>
      <c r="E65" s="152"/>
      <c r="F65" s="39">
        <f t="shared" si="9"/>
        <v>0</v>
      </c>
      <c r="G65" s="29"/>
      <c r="H65" s="9">
        <v>8</v>
      </c>
      <c r="I65" s="11"/>
      <c r="J65" s="88" t="s">
        <v>141</v>
      </c>
      <c r="K65" s="46">
        <v>2050</v>
      </c>
      <c r="L65" s="152"/>
      <c r="M65" s="39">
        <f t="shared" si="10"/>
        <v>0</v>
      </c>
      <c r="N65" s="13"/>
    </row>
    <row r="66" spans="1:14" ht="15.95" customHeight="1">
      <c r="A66" s="162">
        <v>11</v>
      </c>
      <c r="B66" s="6" t="s">
        <v>46</v>
      </c>
      <c r="C66" s="86" t="s">
        <v>110</v>
      </c>
      <c r="D66" s="38">
        <v>1280</v>
      </c>
      <c r="E66" s="152"/>
      <c r="F66" s="39">
        <f t="shared" si="9"/>
        <v>0</v>
      </c>
      <c r="G66" s="29"/>
      <c r="H66" s="9">
        <v>9</v>
      </c>
      <c r="I66" s="11"/>
      <c r="J66" s="88" t="s">
        <v>142</v>
      </c>
      <c r="K66" s="46">
        <v>2320</v>
      </c>
      <c r="L66" s="152"/>
      <c r="M66" s="39">
        <f t="shared" si="10"/>
        <v>0</v>
      </c>
      <c r="N66" s="13"/>
    </row>
    <row r="67" spans="1:14" ht="15.95" customHeight="1">
      <c r="A67" s="163"/>
      <c r="B67" s="6" t="s">
        <v>49</v>
      </c>
      <c r="C67" s="86" t="s">
        <v>311</v>
      </c>
      <c r="D67" s="38">
        <v>1680</v>
      </c>
      <c r="E67" s="152"/>
      <c r="F67" s="39">
        <f t="shared" si="9"/>
        <v>0</v>
      </c>
      <c r="G67" s="29"/>
      <c r="H67" s="9">
        <v>10</v>
      </c>
      <c r="I67" s="11"/>
      <c r="J67" s="88" t="s">
        <v>144</v>
      </c>
      <c r="K67" s="46">
        <v>860</v>
      </c>
      <c r="L67" s="152"/>
      <c r="M67" s="39">
        <f t="shared" si="10"/>
        <v>0</v>
      </c>
      <c r="N67" s="13"/>
    </row>
    <row r="68" spans="1:14" ht="15.95" customHeight="1">
      <c r="A68" s="162">
        <v>12</v>
      </c>
      <c r="B68" s="6" t="s">
        <v>46</v>
      </c>
      <c r="C68" s="86" t="s">
        <v>113</v>
      </c>
      <c r="D68" s="38">
        <v>780</v>
      </c>
      <c r="E68" s="152"/>
      <c r="F68" s="39">
        <f t="shared" si="9"/>
        <v>0</v>
      </c>
      <c r="G68" s="29"/>
      <c r="H68" s="9">
        <v>11</v>
      </c>
      <c r="I68" s="11"/>
      <c r="J68" s="88" t="s">
        <v>146</v>
      </c>
      <c r="K68" s="46">
        <v>3000</v>
      </c>
      <c r="L68" s="152"/>
      <c r="M68" s="39">
        <f t="shared" si="10"/>
        <v>0</v>
      </c>
      <c r="N68" s="13"/>
    </row>
    <row r="69" spans="1:14" ht="15.95" customHeight="1">
      <c r="A69" s="163"/>
      <c r="B69" s="6" t="s">
        <v>49</v>
      </c>
      <c r="C69" s="86" t="s">
        <v>115</v>
      </c>
      <c r="D69" s="38">
        <v>1320</v>
      </c>
      <c r="E69" s="152"/>
      <c r="F69" s="39">
        <f t="shared" si="9"/>
        <v>0</v>
      </c>
      <c r="G69" s="29"/>
      <c r="H69" s="9">
        <v>12</v>
      </c>
      <c r="I69" s="11"/>
      <c r="J69" s="88" t="s">
        <v>147</v>
      </c>
      <c r="K69" s="46">
        <v>1120</v>
      </c>
      <c r="L69" s="152"/>
      <c r="M69" s="39">
        <f t="shared" si="10"/>
        <v>0</v>
      </c>
      <c r="N69" s="13"/>
    </row>
    <row r="70" spans="1:14" ht="15.95" customHeight="1">
      <c r="A70" s="162">
        <v>13</v>
      </c>
      <c r="B70" s="6" t="s">
        <v>46</v>
      </c>
      <c r="C70" s="86" t="s">
        <v>117</v>
      </c>
      <c r="D70" s="38">
        <v>900</v>
      </c>
      <c r="E70" s="152"/>
      <c r="F70" s="39">
        <f t="shared" si="9"/>
        <v>0</v>
      </c>
      <c r="G70" s="29"/>
      <c r="H70" s="9">
        <v>13</v>
      </c>
      <c r="I70" s="11"/>
      <c r="J70" s="88" t="s">
        <v>149</v>
      </c>
      <c r="K70" s="46">
        <v>650</v>
      </c>
      <c r="L70" s="152"/>
      <c r="M70" s="39">
        <f t="shared" si="10"/>
        <v>0</v>
      </c>
      <c r="N70" s="13"/>
    </row>
    <row r="71" spans="1:14" ht="15.95" customHeight="1">
      <c r="A71" s="163"/>
      <c r="B71" s="6" t="s">
        <v>49</v>
      </c>
      <c r="C71" s="86" t="s">
        <v>349</v>
      </c>
      <c r="D71" s="38">
        <v>2320</v>
      </c>
      <c r="E71" s="152"/>
      <c r="F71" s="39">
        <f t="shared" si="9"/>
        <v>0</v>
      </c>
      <c r="G71" s="29"/>
      <c r="H71" s="9">
        <v>14</v>
      </c>
      <c r="I71" s="11"/>
      <c r="J71" s="88" t="s">
        <v>153</v>
      </c>
      <c r="K71" s="46">
        <v>1720</v>
      </c>
      <c r="L71" s="152"/>
      <c r="M71" s="39">
        <f t="shared" si="10"/>
        <v>0</v>
      </c>
      <c r="N71" s="13"/>
    </row>
    <row r="72" spans="1:14" ht="15.95" customHeight="1">
      <c r="A72" s="9">
        <v>14</v>
      </c>
      <c r="B72" s="6"/>
      <c r="C72" s="86" t="s">
        <v>121</v>
      </c>
      <c r="D72" s="38">
        <v>1820</v>
      </c>
      <c r="E72" s="152"/>
      <c r="F72" s="39">
        <f t="shared" si="9"/>
        <v>0</v>
      </c>
      <c r="G72" s="29"/>
      <c r="H72" s="9">
        <v>15</v>
      </c>
      <c r="I72" s="11"/>
      <c r="J72" s="88" t="s">
        <v>154</v>
      </c>
      <c r="K72" s="46">
        <v>1330</v>
      </c>
      <c r="L72" s="152"/>
      <c r="M72" s="39">
        <f t="shared" si="10"/>
        <v>0</v>
      </c>
      <c r="N72" s="13"/>
    </row>
    <row r="73" spans="1:14" ht="15.95" customHeight="1">
      <c r="A73" s="162">
        <v>15</v>
      </c>
      <c r="B73" s="6" t="s">
        <v>46</v>
      </c>
      <c r="C73" s="86" t="s">
        <v>123</v>
      </c>
      <c r="D73" s="38">
        <v>1130</v>
      </c>
      <c r="E73" s="152"/>
      <c r="F73" s="39">
        <f t="shared" si="9"/>
        <v>0</v>
      </c>
      <c r="G73" s="29"/>
      <c r="H73" s="9">
        <v>16</v>
      </c>
      <c r="I73" s="11"/>
      <c r="J73" s="88" t="s">
        <v>155</v>
      </c>
      <c r="K73" s="46">
        <v>2370</v>
      </c>
      <c r="L73" s="152"/>
      <c r="M73" s="39">
        <f t="shared" si="10"/>
        <v>0</v>
      </c>
      <c r="N73" s="13"/>
    </row>
    <row r="74" spans="1:14" ht="15.95" customHeight="1">
      <c r="A74" s="174"/>
      <c r="B74" s="6" t="s">
        <v>49</v>
      </c>
      <c r="C74" s="86" t="s">
        <v>125</v>
      </c>
      <c r="D74" s="38">
        <v>1650</v>
      </c>
      <c r="E74" s="152"/>
      <c r="F74" s="39">
        <f t="shared" si="9"/>
        <v>0</v>
      </c>
      <c r="G74" s="29"/>
      <c r="H74" s="9">
        <v>17</v>
      </c>
      <c r="I74" s="11"/>
      <c r="J74" s="88" t="s">
        <v>158</v>
      </c>
      <c r="K74" s="46">
        <v>850</v>
      </c>
      <c r="L74" s="152"/>
      <c r="M74" s="39">
        <f t="shared" si="10"/>
        <v>0</v>
      </c>
      <c r="N74" s="13"/>
    </row>
    <row r="75" spans="1:14" ht="15.95" customHeight="1">
      <c r="A75" s="163"/>
      <c r="B75" s="6" t="s">
        <v>104</v>
      </c>
      <c r="C75" s="86" t="s">
        <v>126</v>
      </c>
      <c r="D75" s="38">
        <v>1050</v>
      </c>
      <c r="E75" s="152"/>
      <c r="F75" s="39">
        <f t="shared" si="9"/>
        <v>0</v>
      </c>
      <c r="G75" s="29"/>
      <c r="H75" s="9">
        <v>18</v>
      </c>
      <c r="I75" s="11"/>
      <c r="J75" s="88" t="s">
        <v>159</v>
      </c>
      <c r="K75" s="46">
        <v>920</v>
      </c>
      <c r="L75" s="152"/>
      <c r="M75" s="39">
        <f t="shared" si="10"/>
        <v>0</v>
      </c>
      <c r="N75" s="13"/>
    </row>
    <row r="76" spans="1:14" ht="15.95" customHeight="1">
      <c r="A76" s="9">
        <v>16</v>
      </c>
      <c r="B76" s="6"/>
      <c r="C76" s="86" t="s">
        <v>127</v>
      </c>
      <c r="D76" s="38">
        <v>1370</v>
      </c>
      <c r="E76" s="152"/>
      <c r="F76" s="39">
        <f t="shared" si="9"/>
        <v>0</v>
      </c>
      <c r="G76" s="29"/>
      <c r="H76" s="9">
        <v>19</v>
      </c>
      <c r="I76" s="11"/>
      <c r="J76" s="88" t="s">
        <v>160</v>
      </c>
      <c r="K76" s="46">
        <v>1320</v>
      </c>
      <c r="L76" s="152"/>
      <c r="M76" s="39">
        <f t="shared" si="10"/>
        <v>0</v>
      </c>
      <c r="N76" s="13"/>
    </row>
    <row r="77" spans="1:14" ht="15.95" customHeight="1">
      <c r="A77" s="9">
        <v>17</v>
      </c>
      <c r="B77" s="6"/>
      <c r="C77" s="86" t="s">
        <v>128</v>
      </c>
      <c r="D77" s="38">
        <v>1140</v>
      </c>
      <c r="E77" s="152"/>
      <c r="F77" s="39">
        <f t="shared" si="9"/>
        <v>0</v>
      </c>
      <c r="G77" s="29"/>
      <c r="H77" s="9">
        <v>20</v>
      </c>
      <c r="I77" s="11"/>
      <c r="J77" s="88" t="s">
        <v>162</v>
      </c>
      <c r="K77" s="46">
        <v>600</v>
      </c>
      <c r="L77" s="152"/>
      <c r="M77" s="39">
        <f t="shared" si="10"/>
        <v>0</v>
      </c>
      <c r="N77" s="13"/>
    </row>
    <row r="78" spans="1:14" ht="15.95" customHeight="1">
      <c r="A78" s="9">
        <v>18</v>
      </c>
      <c r="B78" s="6"/>
      <c r="C78" s="86" t="s">
        <v>129</v>
      </c>
      <c r="D78" s="38">
        <v>1720</v>
      </c>
      <c r="E78" s="152"/>
      <c r="F78" s="39">
        <f t="shared" si="9"/>
        <v>0</v>
      </c>
      <c r="G78" s="29"/>
      <c r="H78" s="9">
        <v>21</v>
      </c>
      <c r="I78" s="11"/>
      <c r="J78" s="88" t="s">
        <v>164</v>
      </c>
      <c r="K78" s="46">
        <v>1520</v>
      </c>
      <c r="L78" s="152"/>
      <c r="M78" s="39">
        <f t="shared" si="10"/>
        <v>0</v>
      </c>
      <c r="N78" s="13"/>
    </row>
    <row r="79" spans="1:14" ht="15.95" customHeight="1">
      <c r="A79" s="162">
        <v>19</v>
      </c>
      <c r="B79" s="6" t="s">
        <v>46</v>
      </c>
      <c r="C79" s="86" t="s">
        <v>312</v>
      </c>
      <c r="D79" s="38">
        <v>1800</v>
      </c>
      <c r="E79" s="152"/>
      <c r="F79" s="39">
        <f t="shared" si="9"/>
        <v>0</v>
      </c>
      <c r="G79" s="29"/>
      <c r="H79" s="9">
        <v>22</v>
      </c>
      <c r="I79" s="11"/>
      <c r="J79" s="88" t="s">
        <v>165</v>
      </c>
      <c r="K79" s="46">
        <v>2220</v>
      </c>
      <c r="L79" s="152"/>
      <c r="M79" s="39">
        <f t="shared" si="10"/>
        <v>0</v>
      </c>
      <c r="N79" s="13"/>
    </row>
    <row r="80" spans="1:14" ht="15.95" customHeight="1">
      <c r="A80" s="174"/>
      <c r="B80" s="6" t="s">
        <v>49</v>
      </c>
      <c r="C80" s="86" t="s">
        <v>313</v>
      </c>
      <c r="D80" s="38">
        <v>2220</v>
      </c>
      <c r="E80" s="152"/>
      <c r="F80" s="39">
        <f t="shared" si="9"/>
        <v>0</v>
      </c>
      <c r="G80" s="29"/>
      <c r="H80" s="9">
        <v>23</v>
      </c>
      <c r="I80" s="11"/>
      <c r="J80" s="88" t="s">
        <v>166</v>
      </c>
      <c r="K80" s="46">
        <v>1460</v>
      </c>
      <c r="L80" s="152"/>
      <c r="M80" s="39">
        <f t="shared" si="10"/>
        <v>0</v>
      </c>
      <c r="N80" s="13"/>
    </row>
    <row r="81" spans="1:16" ht="15.95" customHeight="1">
      <c r="A81" s="163"/>
      <c r="B81" s="6" t="s">
        <v>104</v>
      </c>
      <c r="C81" s="86" t="s">
        <v>314</v>
      </c>
      <c r="D81" s="38">
        <v>1280</v>
      </c>
      <c r="E81" s="152"/>
      <c r="F81" s="39">
        <f t="shared" si="9"/>
        <v>0</v>
      </c>
      <c r="G81" s="29"/>
      <c r="H81" s="9">
        <v>24</v>
      </c>
      <c r="I81" s="11"/>
      <c r="J81" s="88" t="s">
        <v>167</v>
      </c>
      <c r="K81" s="46">
        <v>570</v>
      </c>
      <c r="L81" s="152"/>
      <c r="M81" s="39">
        <f t="shared" si="10"/>
        <v>0</v>
      </c>
      <c r="N81" s="13"/>
    </row>
    <row r="82" spans="1:16" ht="15.95" customHeight="1" thickBot="1">
      <c r="A82" s="17">
        <v>20</v>
      </c>
      <c r="B82" s="73"/>
      <c r="C82" s="103" t="s">
        <v>315</v>
      </c>
      <c r="D82" s="40">
        <v>970</v>
      </c>
      <c r="E82" s="153"/>
      <c r="F82" s="95">
        <f t="shared" si="9"/>
        <v>0</v>
      </c>
      <c r="G82" s="84"/>
      <c r="H82" s="9">
        <v>25</v>
      </c>
      <c r="I82" s="11"/>
      <c r="J82" s="88" t="s">
        <v>169</v>
      </c>
      <c r="K82" s="46">
        <v>1670</v>
      </c>
      <c r="L82" s="152"/>
      <c r="M82" s="39">
        <f t="shared" si="10"/>
        <v>0</v>
      </c>
      <c r="N82" s="13"/>
    </row>
    <row r="83" spans="1:16" ht="15.95" customHeight="1" thickBot="1">
      <c r="A83" s="18"/>
      <c r="B83" s="20"/>
      <c r="C83" s="20" t="s">
        <v>35</v>
      </c>
      <c r="D83" s="42">
        <f>SUM(D46:D82)</f>
        <v>51610</v>
      </c>
      <c r="E83" s="42">
        <f>SUM(E46:E82)</f>
        <v>0</v>
      </c>
      <c r="F83" s="43">
        <f>SUM(F46:F82)</f>
        <v>0</v>
      </c>
      <c r="G83" s="36"/>
      <c r="H83" s="9">
        <v>26</v>
      </c>
      <c r="I83" s="11"/>
      <c r="J83" s="88" t="s">
        <v>171</v>
      </c>
      <c r="K83" s="47">
        <v>1080</v>
      </c>
      <c r="L83" s="152"/>
      <c r="M83" s="39">
        <f t="shared" si="10"/>
        <v>0</v>
      </c>
      <c r="N83" s="13"/>
    </row>
    <row r="84" spans="1:16" ht="15.95" customHeight="1" thickBot="1">
      <c r="H84" s="18"/>
      <c r="I84" s="20"/>
      <c r="J84" s="20" t="s">
        <v>35</v>
      </c>
      <c r="K84" s="42">
        <f>SUM(K58:K83)</f>
        <v>36610</v>
      </c>
      <c r="L84" s="42">
        <f>SUM(L58:L83)</f>
        <v>0</v>
      </c>
      <c r="M84" s="43">
        <f>SUM(M58:M83)</f>
        <v>0</v>
      </c>
      <c r="N84" s="36"/>
    </row>
    <row r="85" spans="1:16" ht="15.95" customHeight="1"/>
    <row r="86" spans="1:16" ht="15.95" customHeight="1" thickBot="1"/>
    <row r="87" spans="1:16" ht="15.95" customHeight="1">
      <c r="A87" s="269" t="s">
        <v>334</v>
      </c>
      <c r="B87" s="270"/>
      <c r="C87" s="270"/>
      <c r="D87" s="270"/>
      <c r="E87" s="270"/>
      <c r="F87" s="270"/>
      <c r="G87" s="271"/>
      <c r="P87" s="1"/>
    </row>
    <row r="88" spans="1:16" ht="15.95" customHeight="1">
      <c r="A88" s="5" t="s">
        <v>4</v>
      </c>
      <c r="B88" s="6" t="s">
        <v>5</v>
      </c>
      <c r="C88" s="6" t="s">
        <v>6</v>
      </c>
      <c r="D88" s="6" t="s">
        <v>7</v>
      </c>
      <c r="E88" s="6" t="s">
        <v>8</v>
      </c>
      <c r="F88" s="6" t="s">
        <v>9</v>
      </c>
      <c r="G88" s="8" t="s">
        <v>10</v>
      </c>
    </row>
    <row r="89" spans="1:16" ht="15.95" customHeight="1">
      <c r="A89" s="162">
        <v>1</v>
      </c>
      <c r="B89" s="6" t="s">
        <v>46</v>
      </c>
      <c r="C89" s="86" t="s">
        <v>95</v>
      </c>
      <c r="D89" s="38">
        <v>1090</v>
      </c>
      <c r="E89" s="152"/>
      <c r="F89" s="39">
        <f>E89*($M$110+3)</f>
        <v>0</v>
      </c>
      <c r="G89" s="29"/>
    </row>
    <row r="90" spans="1:16" ht="15.95" customHeight="1">
      <c r="A90" s="163"/>
      <c r="B90" s="6" t="s">
        <v>49</v>
      </c>
      <c r="C90" s="86" t="s">
        <v>97</v>
      </c>
      <c r="D90" s="38">
        <v>1270</v>
      </c>
      <c r="E90" s="152"/>
      <c r="F90" s="39">
        <f t="shared" ref="F90:F108" si="11">E90*($M$110+3)</f>
        <v>0</v>
      </c>
      <c r="G90" s="29"/>
    </row>
    <row r="91" spans="1:16" ht="15.95" customHeight="1">
      <c r="A91" s="162">
        <v>2</v>
      </c>
      <c r="B91" s="6" t="s">
        <v>46</v>
      </c>
      <c r="C91" s="86" t="s">
        <v>99</v>
      </c>
      <c r="D91" s="38">
        <v>1270</v>
      </c>
      <c r="E91" s="152"/>
      <c r="F91" s="39">
        <f t="shared" si="11"/>
        <v>0</v>
      </c>
      <c r="G91" s="60"/>
    </row>
    <row r="92" spans="1:16" ht="15.95" customHeight="1">
      <c r="A92" s="163"/>
      <c r="B92" s="6" t="s">
        <v>49</v>
      </c>
      <c r="C92" s="86" t="s">
        <v>101</v>
      </c>
      <c r="D92" s="38">
        <v>1350</v>
      </c>
      <c r="E92" s="152"/>
      <c r="F92" s="39">
        <f t="shared" si="11"/>
        <v>0</v>
      </c>
      <c r="G92" s="29"/>
    </row>
    <row r="93" spans="1:16" ht="15.95" customHeight="1">
      <c r="A93" s="9">
        <v>3</v>
      </c>
      <c r="B93" s="6"/>
      <c r="C93" s="86" t="s">
        <v>103</v>
      </c>
      <c r="D93" s="38">
        <v>1240</v>
      </c>
      <c r="E93" s="152"/>
      <c r="F93" s="39">
        <f t="shared" si="11"/>
        <v>0</v>
      </c>
      <c r="G93" s="29"/>
    </row>
    <row r="94" spans="1:16" ht="15.95" customHeight="1">
      <c r="A94" s="9">
        <v>4</v>
      </c>
      <c r="B94" s="6"/>
      <c r="C94" s="86" t="s">
        <v>106</v>
      </c>
      <c r="D94" s="38">
        <v>1340</v>
      </c>
      <c r="E94" s="152"/>
      <c r="F94" s="39">
        <f t="shared" si="11"/>
        <v>0</v>
      </c>
      <c r="G94" s="29"/>
    </row>
    <row r="95" spans="1:16" ht="15.95" customHeight="1">
      <c r="A95" s="162">
        <v>5</v>
      </c>
      <c r="B95" s="6" t="s">
        <v>46</v>
      </c>
      <c r="C95" s="86" t="s">
        <v>109</v>
      </c>
      <c r="D95" s="38">
        <v>900</v>
      </c>
      <c r="E95" s="152"/>
      <c r="F95" s="39">
        <f t="shared" si="11"/>
        <v>0</v>
      </c>
      <c r="G95" s="29"/>
    </row>
    <row r="96" spans="1:16" ht="15.95" customHeight="1">
      <c r="A96" s="163"/>
      <c r="B96" s="6" t="s">
        <v>49</v>
      </c>
      <c r="C96" s="86" t="s">
        <v>111</v>
      </c>
      <c r="D96" s="38">
        <v>1270</v>
      </c>
      <c r="E96" s="152"/>
      <c r="F96" s="39">
        <f t="shared" si="11"/>
        <v>0</v>
      </c>
      <c r="G96" s="29"/>
    </row>
    <row r="97" spans="1:14" ht="15.95" customHeight="1" thickBot="1">
      <c r="A97" s="9">
        <v>6</v>
      </c>
      <c r="B97" s="6"/>
      <c r="C97" s="86" t="s">
        <v>112</v>
      </c>
      <c r="D97" s="38">
        <v>1900</v>
      </c>
      <c r="E97" s="152"/>
      <c r="F97" s="39">
        <f t="shared" si="11"/>
        <v>0</v>
      </c>
      <c r="G97" s="59"/>
    </row>
    <row r="98" spans="1:14" ht="15.95" customHeight="1">
      <c r="A98" s="9">
        <v>7</v>
      </c>
      <c r="B98" s="6"/>
      <c r="C98" s="86" t="s">
        <v>114</v>
      </c>
      <c r="D98" s="38">
        <v>1380</v>
      </c>
      <c r="E98" s="152"/>
      <c r="F98" s="39">
        <f t="shared" si="11"/>
        <v>0</v>
      </c>
      <c r="G98" s="59"/>
      <c r="H98" s="115" t="s">
        <v>138</v>
      </c>
      <c r="I98" s="77"/>
      <c r="J98" s="77"/>
      <c r="K98" s="32"/>
      <c r="L98" s="33"/>
      <c r="M98" s="33"/>
      <c r="N98" s="34"/>
    </row>
    <row r="99" spans="1:14" ht="15.95" customHeight="1">
      <c r="A99" s="9">
        <v>8</v>
      </c>
      <c r="B99" s="6"/>
      <c r="C99" s="86" t="s">
        <v>116</v>
      </c>
      <c r="D99" s="38">
        <v>2370</v>
      </c>
      <c r="E99" s="152"/>
      <c r="F99" s="39">
        <f t="shared" si="11"/>
        <v>0</v>
      </c>
      <c r="G99" s="59"/>
      <c r="H99" s="116" t="s">
        <v>140</v>
      </c>
      <c r="I99" s="31"/>
      <c r="J99" s="31"/>
      <c r="N99" s="35"/>
    </row>
    <row r="100" spans="1:14" ht="15.95" customHeight="1">
      <c r="A100" s="9">
        <v>9</v>
      </c>
      <c r="B100" s="6"/>
      <c r="C100" s="86" t="s">
        <v>118</v>
      </c>
      <c r="D100" s="38">
        <v>710</v>
      </c>
      <c r="E100" s="152"/>
      <c r="F100" s="39">
        <f t="shared" si="11"/>
        <v>0</v>
      </c>
      <c r="G100" s="59"/>
      <c r="H100" s="171" t="s">
        <v>319</v>
      </c>
      <c r="I100" s="172"/>
      <c r="J100" s="172"/>
      <c r="K100" s="172"/>
      <c r="L100" s="172"/>
      <c r="M100" s="172"/>
      <c r="N100" s="173"/>
    </row>
    <row r="101" spans="1:14" ht="15.95" customHeight="1">
      <c r="A101" s="9">
        <v>10</v>
      </c>
      <c r="B101" s="6"/>
      <c r="C101" s="86" t="s">
        <v>119</v>
      </c>
      <c r="D101" s="38">
        <v>1130</v>
      </c>
      <c r="E101" s="152"/>
      <c r="F101" s="39">
        <f t="shared" si="11"/>
        <v>0</v>
      </c>
      <c r="G101" s="29"/>
      <c r="H101" s="171"/>
      <c r="I101" s="172"/>
      <c r="J101" s="172"/>
      <c r="K101" s="172"/>
      <c r="L101" s="172"/>
      <c r="M101" s="172"/>
      <c r="N101" s="173"/>
    </row>
    <row r="102" spans="1:14" ht="15.95" customHeight="1">
      <c r="A102" s="9">
        <v>11</v>
      </c>
      <c r="B102" s="6"/>
      <c r="C102" s="86" t="s">
        <v>120</v>
      </c>
      <c r="D102" s="38">
        <v>540</v>
      </c>
      <c r="E102" s="152"/>
      <c r="F102" s="39">
        <f t="shared" si="11"/>
        <v>0</v>
      </c>
      <c r="G102" s="29"/>
      <c r="H102" s="116" t="s">
        <v>143</v>
      </c>
      <c r="I102" s="31"/>
      <c r="J102" s="31"/>
      <c r="N102" s="35"/>
    </row>
    <row r="103" spans="1:14" ht="15.95" customHeight="1" thickBot="1">
      <c r="A103" s="9">
        <v>12</v>
      </c>
      <c r="B103" s="6"/>
      <c r="C103" s="86" t="s">
        <v>122</v>
      </c>
      <c r="D103" s="38">
        <v>2380</v>
      </c>
      <c r="E103" s="152"/>
      <c r="F103" s="39">
        <f t="shared" si="11"/>
        <v>0</v>
      </c>
      <c r="G103" s="29"/>
      <c r="H103" s="117" t="s">
        <v>145</v>
      </c>
      <c r="I103" s="118"/>
      <c r="J103" s="118"/>
      <c r="K103" s="118"/>
      <c r="L103" s="118"/>
      <c r="M103" s="118"/>
      <c r="N103" s="119"/>
    </row>
    <row r="104" spans="1:14" ht="15.95" customHeight="1">
      <c r="A104" s="9">
        <v>13</v>
      </c>
      <c r="B104" s="6"/>
      <c r="C104" s="86" t="s">
        <v>124</v>
      </c>
      <c r="D104" s="38">
        <v>1690</v>
      </c>
      <c r="E104" s="152"/>
      <c r="F104" s="39">
        <f t="shared" si="11"/>
        <v>0</v>
      </c>
      <c r="G104" s="29"/>
      <c r="H104" s="31"/>
      <c r="I104" s="31"/>
      <c r="J104" s="31"/>
      <c r="K104" s="31"/>
      <c r="L104" s="31"/>
      <c r="M104" s="31"/>
      <c r="N104" s="31"/>
    </row>
    <row r="105" spans="1:14" ht="15.95" customHeight="1" thickBot="1">
      <c r="A105" s="9">
        <v>14</v>
      </c>
      <c r="B105" s="6"/>
      <c r="C105" s="86" t="s">
        <v>321</v>
      </c>
      <c r="D105" s="41">
        <v>800</v>
      </c>
      <c r="E105" s="152"/>
      <c r="F105" s="39">
        <f t="shared" si="11"/>
        <v>0</v>
      </c>
      <c r="G105" s="29"/>
      <c r="H105" s="169" t="s">
        <v>148</v>
      </c>
      <c r="I105" s="170"/>
      <c r="J105" s="170"/>
      <c r="K105" s="170"/>
      <c r="L105" s="170"/>
      <c r="M105" s="170"/>
      <c r="N105" s="170"/>
    </row>
    <row r="106" spans="1:14" ht="15.95" customHeight="1">
      <c r="A106" s="71">
        <v>15</v>
      </c>
      <c r="B106" s="6"/>
      <c r="C106" s="86" t="s">
        <v>130</v>
      </c>
      <c r="D106" s="38">
        <v>1100</v>
      </c>
      <c r="E106" s="152"/>
      <c r="F106" s="39">
        <f t="shared" si="11"/>
        <v>0</v>
      </c>
      <c r="G106" s="29"/>
      <c r="H106" s="232" t="s">
        <v>318</v>
      </c>
      <c r="I106" s="264"/>
      <c r="J106" s="48" t="s">
        <v>150</v>
      </c>
      <c r="K106" s="185" t="s">
        <v>151</v>
      </c>
      <c r="L106" s="216"/>
      <c r="M106" s="185" t="s">
        <v>152</v>
      </c>
      <c r="N106" s="186"/>
    </row>
    <row r="107" spans="1:14" ht="15.95" customHeight="1">
      <c r="A107" s="26">
        <v>16</v>
      </c>
      <c r="B107" s="6"/>
      <c r="C107" s="86" t="s">
        <v>320</v>
      </c>
      <c r="D107" s="38">
        <v>1700</v>
      </c>
      <c r="E107" s="152"/>
      <c r="F107" s="39">
        <f t="shared" si="11"/>
        <v>0</v>
      </c>
      <c r="G107" s="29"/>
      <c r="H107" s="265"/>
      <c r="I107" s="266"/>
      <c r="J107" s="189"/>
      <c r="K107" s="179"/>
      <c r="L107" s="183"/>
      <c r="M107" s="179"/>
      <c r="N107" s="180"/>
    </row>
    <row r="108" spans="1:14" ht="15.95" customHeight="1" thickBot="1">
      <c r="A108" s="9">
        <v>17</v>
      </c>
      <c r="B108" s="6"/>
      <c r="C108" s="86" t="s">
        <v>322</v>
      </c>
      <c r="D108" s="38">
        <v>1400</v>
      </c>
      <c r="E108" s="152"/>
      <c r="F108" s="39">
        <f t="shared" si="11"/>
        <v>0</v>
      </c>
      <c r="G108" s="59"/>
      <c r="H108" s="265"/>
      <c r="I108" s="266"/>
      <c r="J108" s="190"/>
      <c r="K108" s="181"/>
      <c r="L108" s="184"/>
      <c r="M108" s="181"/>
      <c r="N108" s="182"/>
    </row>
    <row r="109" spans="1:14" ht="15.95" customHeight="1" thickBot="1">
      <c r="A109" s="18"/>
      <c r="B109" s="19"/>
      <c r="C109" s="20" t="s">
        <v>35</v>
      </c>
      <c r="D109" s="42">
        <f>SUM(D89:D108)</f>
        <v>26830</v>
      </c>
      <c r="E109" s="42">
        <f>SUM(E89:E108)</f>
        <v>0</v>
      </c>
      <c r="F109" s="43">
        <f>SUM(F89:F108)</f>
        <v>0</v>
      </c>
      <c r="G109" s="21"/>
      <c r="H109" s="265"/>
      <c r="I109" s="266"/>
      <c r="J109" s="49" t="s">
        <v>156</v>
      </c>
      <c r="K109" s="177" t="s">
        <v>157</v>
      </c>
      <c r="L109" s="178"/>
      <c r="M109" s="175" t="s">
        <v>323</v>
      </c>
      <c r="N109" s="195"/>
    </row>
    <row r="110" spans="1:14" ht="15.95" customHeight="1">
      <c r="H110" s="265"/>
      <c r="I110" s="266"/>
      <c r="J110" s="189"/>
      <c r="K110" s="238" t="s">
        <v>11</v>
      </c>
      <c r="L110" s="239"/>
      <c r="M110" s="191">
        <f>IFERROR(VLOOKUP(K110,Sheet1!$B$4:$C$15,2,FALSE),"")</f>
        <v>4.5</v>
      </c>
      <c r="N110" s="192"/>
    </row>
    <row r="111" spans="1:14" ht="15.95" customHeight="1" thickBot="1">
      <c r="H111" s="267"/>
      <c r="I111" s="268"/>
      <c r="J111" s="217"/>
      <c r="K111" s="240"/>
      <c r="L111" s="241"/>
      <c r="M111" s="193"/>
      <c r="N111" s="194"/>
    </row>
    <row r="112" spans="1:14" ht="15.95" customHeight="1">
      <c r="K112" s="211" t="s">
        <v>161</v>
      </c>
      <c r="L112" s="212"/>
      <c r="M112" s="201" t="s">
        <v>330</v>
      </c>
      <c r="N112" s="202"/>
    </row>
    <row r="113" spans="1:14" ht="15.95" customHeight="1">
      <c r="I113" s="215" t="s">
        <v>163</v>
      </c>
      <c r="J113" s="214" t="s">
        <v>328</v>
      </c>
      <c r="K113" s="207">
        <f>L14+L35+L55+E43+E83+L84+E109</f>
        <v>0</v>
      </c>
      <c r="L113" s="208"/>
      <c r="M113" s="203">
        <f>M84+F83+F43+F109+M55+M35+M14</f>
        <v>0</v>
      </c>
      <c r="N113" s="204"/>
    </row>
    <row r="114" spans="1:14" ht="15.95" customHeight="1" thickBot="1">
      <c r="I114" s="215"/>
      <c r="J114" s="214"/>
      <c r="K114" s="209"/>
      <c r="L114" s="210"/>
      <c r="M114" s="205"/>
      <c r="N114" s="206"/>
    </row>
    <row r="115" spans="1:14" ht="15.95" customHeight="1">
      <c r="I115" s="215" t="s">
        <v>329</v>
      </c>
      <c r="J115" s="213" t="s">
        <v>332</v>
      </c>
      <c r="M115" s="201" t="s">
        <v>331</v>
      </c>
      <c r="N115" s="202"/>
    </row>
    <row r="116" spans="1:14" ht="15.95" customHeight="1">
      <c r="I116" s="215"/>
      <c r="J116" s="213"/>
      <c r="M116" s="197">
        <f>M113*1.1</f>
        <v>0</v>
      </c>
      <c r="N116" s="198"/>
    </row>
    <row r="117" spans="1:14" ht="15.95" customHeight="1" thickBot="1">
      <c r="M117" s="199"/>
      <c r="N117" s="200"/>
    </row>
    <row r="118" spans="1:14" ht="15.95" customHeight="1">
      <c r="J118" s="61" t="s">
        <v>168</v>
      </c>
    </row>
    <row r="119" spans="1:14" ht="15.95" customHeight="1">
      <c r="J119" s="187">
        <f>K84+D109+D83+K55+D43+K35+K14</f>
        <v>202010</v>
      </c>
      <c r="K119" s="196" t="s">
        <v>170</v>
      </c>
    </row>
    <row r="120" spans="1:14" ht="15.95" customHeight="1" thickBot="1">
      <c r="J120" s="188"/>
      <c r="K120" s="196"/>
    </row>
    <row r="121" spans="1:14" ht="15.95" customHeight="1">
      <c r="A121" s="52"/>
      <c r="B121" s="52"/>
      <c r="C121" s="52"/>
      <c r="D121" s="53"/>
      <c r="E121" s="53"/>
      <c r="F121" s="85"/>
      <c r="G121" s="54"/>
    </row>
    <row r="122" spans="1:14" ht="15.95" customHeight="1">
      <c r="A122" s="52"/>
      <c r="B122" s="52"/>
      <c r="C122" s="52"/>
      <c r="D122" s="53"/>
      <c r="E122" s="53"/>
      <c r="F122" s="85"/>
      <c r="G122" s="54"/>
    </row>
    <row r="123" spans="1:14" ht="27.75" customHeight="1">
      <c r="A123" s="259" t="s">
        <v>172</v>
      </c>
      <c r="B123" s="259"/>
      <c r="C123" s="259"/>
      <c r="D123" s="259"/>
      <c r="E123" s="259"/>
      <c r="F123" s="259"/>
      <c r="G123" s="259"/>
      <c r="H123" s="259"/>
      <c r="I123" s="259"/>
      <c r="J123" s="259"/>
      <c r="K123" s="259"/>
      <c r="L123" s="259"/>
      <c r="M123" s="259"/>
      <c r="N123" s="259"/>
    </row>
    <row r="124" spans="1:14" ht="15.75" customHeight="1">
      <c r="A124" s="99"/>
      <c r="B124" s="75"/>
      <c r="C124" s="75"/>
      <c r="D124" s="75"/>
      <c r="E124" s="75"/>
      <c r="F124" s="75"/>
      <c r="G124" s="75"/>
      <c r="H124" s="75"/>
      <c r="I124" s="75"/>
      <c r="J124" s="75"/>
      <c r="K124" s="75"/>
      <c r="L124" s="75"/>
      <c r="M124" s="75"/>
      <c r="N124" s="75"/>
    </row>
    <row r="125" spans="1:14" ht="15.75" customHeight="1">
      <c r="A125" s="70"/>
      <c r="B125" s="70"/>
      <c r="C125" s="70"/>
      <c r="D125" s="70"/>
      <c r="E125" s="70"/>
      <c r="F125" s="70"/>
      <c r="G125" s="70"/>
      <c r="H125" s="70"/>
      <c r="I125" s="70"/>
      <c r="J125" s="70"/>
      <c r="K125" s="70"/>
      <c r="L125" s="70"/>
      <c r="M125" s="70"/>
      <c r="N125" s="70"/>
    </row>
    <row r="126" spans="1:14" ht="50.25" customHeight="1">
      <c r="A126" s="157" t="s">
        <v>0</v>
      </c>
      <c r="B126" s="157"/>
      <c r="C126" s="157"/>
      <c r="D126" s="157"/>
      <c r="E126" s="157"/>
      <c r="F126" s="157"/>
      <c r="G126" s="157"/>
      <c r="H126" s="157"/>
      <c r="I126" s="157"/>
      <c r="J126" s="157"/>
      <c r="K126" s="157"/>
      <c r="L126" s="157"/>
      <c r="M126" s="157"/>
      <c r="N126" s="157"/>
    </row>
    <row r="127" spans="1:14" ht="37.5" customHeight="1">
      <c r="A127" s="164" t="s">
        <v>173</v>
      </c>
      <c r="B127" s="164"/>
      <c r="C127" s="164"/>
      <c r="D127" s="164"/>
      <c r="E127" s="164"/>
      <c r="F127" s="164"/>
      <c r="G127" s="164"/>
      <c r="H127" s="164"/>
      <c r="I127" s="164"/>
      <c r="J127" s="164"/>
      <c r="K127" s="164"/>
      <c r="L127" s="164"/>
      <c r="M127" s="164"/>
      <c r="N127" s="164"/>
    </row>
    <row r="128" spans="1:14" ht="30" customHeight="1" thickBot="1">
      <c r="N128" s="65" t="str">
        <f>N3</f>
        <v>2026年4月24日更新</v>
      </c>
    </row>
    <row r="129" spans="1:14" ht="18" customHeight="1">
      <c r="A129" s="248" t="s">
        <v>174</v>
      </c>
      <c r="B129" s="249"/>
      <c r="C129" s="249"/>
      <c r="D129" s="249"/>
      <c r="E129" s="249"/>
      <c r="F129" s="249"/>
      <c r="G129" s="250"/>
      <c r="H129" s="257" t="s">
        <v>175</v>
      </c>
      <c r="I129" s="249"/>
      <c r="J129" s="249"/>
      <c r="K129" s="249"/>
      <c r="L129" s="249"/>
      <c r="M129" s="249"/>
      <c r="N129" s="250"/>
    </row>
    <row r="130" spans="1:14" ht="15.95" customHeight="1">
      <c r="A130" s="5" t="s">
        <v>4</v>
      </c>
      <c r="B130" s="6" t="s">
        <v>5</v>
      </c>
      <c r="C130" s="6" t="s">
        <v>6</v>
      </c>
      <c r="D130" s="6" t="s">
        <v>7</v>
      </c>
      <c r="E130" s="6" t="s">
        <v>8</v>
      </c>
      <c r="F130" s="6" t="s">
        <v>9</v>
      </c>
      <c r="G130" s="8" t="s">
        <v>10</v>
      </c>
      <c r="H130" s="50" t="s">
        <v>4</v>
      </c>
      <c r="I130" s="6" t="s">
        <v>5</v>
      </c>
      <c r="J130" s="6" t="s">
        <v>6</v>
      </c>
      <c r="K130" s="6" t="s">
        <v>7</v>
      </c>
      <c r="L130" s="6" t="s">
        <v>8</v>
      </c>
      <c r="M130" s="6" t="s">
        <v>9</v>
      </c>
      <c r="N130" s="8" t="s">
        <v>10</v>
      </c>
    </row>
    <row r="131" spans="1:14" ht="15.95" customHeight="1">
      <c r="A131" s="9">
        <v>1</v>
      </c>
      <c r="B131" s="6"/>
      <c r="C131" s="86" t="s">
        <v>176</v>
      </c>
      <c r="D131" s="38">
        <v>1100</v>
      </c>
      <c r="E131" s="152"/>
      <c r="F131" s="39">
        <f t="shared" ref="F131:F149" si="12">E131*($M$228+3)</f>
        <v>0</v>
      </c>
      <c r="G131" s="29"/>
      <c r="H131" s="30">
        <v>1</v>
      </c>
      <c r="I131" s="6"/>
      <c r="J131" s="86" t="s">
        <v>177</v>
      </c>
      <c r="K131" s="113">
        <v>900</v>
      </c>
      <c r="L131" s="152"/>
      <c r="M131" s="39">
        <f t="shared" ref="M131:M147" si="13">L131*($M$228+3)</f>
        <v>0</v>
      </c>
      <c r="N131" s="13"/>
    </row>
    <row r="132" spans="1:14" ht="15.95" customHeight="1">
      <c r="A132" s="9">
        <v>2</v>
      </c>
      <c r="B132" s="6"/>
      <c r="C132" s="86" t="s">
        <v>178</v>
      </c>
      <c r="D132" s="38">
        <v>700</v>
      </c>
      <c r="E132" s="152"/>
      <c r="F132" s="39">
        <f t="shared" si="12"/>
        <v>0</v>
      </c>
      <c r="G132" s="29"/>
      <c r="H132" s="30">
        <v>2</v>
      </c>
      <c r="I132" s="6"/>
      <c r="J132" s="86" t="s">
        <v>179</v>
      </c>
      <c r="K132" s="113">
        <v>820</v>
      </c>
      <c r="L132" s="152"/>
      <c r="M132" s="39">
        <f t="shared" si="13"/>
        <v>0</v>
      </c>
      <c r="N132" s="13"/>
    </row>
    <row r="133" spans="1:14" ht="15.95" customHeight="1">
      <c r="A133" s="9">
        <v>3</v>
      </c>
      <c r="B133" s="6"/>
      <c r="C133" s="86" t="s">
        <v>180</v>
      </c>
      <c r="D133" s="38">
        <v>1000</v>
      </c>
      <c r="E133" s="152"/>
      <c r="F133" s="39">
        <f t="shared" si="12"/>
        <v>0</v>
      </c>
      <c r="G133" s="29"/>
      <c r="H133" s="30">
        <v>3</v>
      </c>
      <c r="I133" s="6"/>
      <c r="J133" s="86" t="s">
        <v>181</v>
      </c>
      <c r="K133" s="113">
        <v>520</v>
      </c>
      <c r="L133" s="152"/>
      <c r="M133" s="39">
        <f t="shared" si="13"/>
        <v>0</v>
      </c>
      <c r="N133" s="13"/>
    </row>
    <row r="134" spans="1:14" ht="15.95" customHeight="1">
      <c r="A134" s="9">
        <v>4</v>
      </c>
      <c r="B134" s="6"/>
      <c r="C134" s="86" t="s">
        <v>182</v>
      </c>
      <c r="D134" s="38">
        <v>1550</v>
      </c>
      <c r="E134" s="152"/>
      <c r="F134" s="39">
        <f t="shared" si="12"/>
        <v>0</v>
      </c>
      <c r="G134" s="29"/>
      <c r="H134" s="30">
        <v>4</v>
      </c>
      <c r="I134" s="6"/>
      <c r="J134" s="86" t="s">
        <v>183</v>
      </c>
      <c r="K134" s="38">
        <v>760</v>
      </c>
      <c r="L134" s="152"/>
      <c r="M134" s="39">
        <f t="shared" si="13"/>
        <v>0</v>
      </c>
      <c r="N134" s="13"/>
    </row>
    <row r="135" spans="1:14" ht="15.95" customHeight="1">
      <c r="A135" s="9">
        <v>5</v>
      </c>
      <c r="B135" s="6"/>
      <c r="C135" s="86" t="s">
        <v>184</v>
      </c>
      <c r="D135" s="38">
        <v>1200</v>
      </c>
      <c r="E135" s="152"/>
      <c r="F135" s="39">
        <f t="shared" si="12"/>
        <v>0</v>
      </c>
      <c r="G135" s="29"/>
      <c r="H135" s="30">
        <v>5</v>
      </c>
      <c r="I135" s="6"/>
      <c r="J135" s="86" t="s">
        <v>299</v>
      </c>
      <c r="K135" s="38">
        <v>520</v>
      </c>
      <c r="L135" s="152"/>
      <c r="M135" s="39">
        <f t="shared" si="13"/>
        <v>0</v>
      </c>
      <c r="N135" s="13"/>
    </row>
    <row r="136" spans="1:14" ht="15.95" customHeight="1">
      <c r="A136" s="9">
        <v>6</v>
      </c>
      <c r="B136" s="6"/>
      <c r="C136" s="86" t="s">
        <v>185</v>
      </c>
      <c r="D136" s="38">
        <v>800</v>
      </c>
      <c r="E136" s="152"/>
      <c r="F136" s="39">
        <f t="shared" si="12"/>
        <v>0</v>
      </c>
      <c r="G136" s="29"/>
      <c r="H136" s="30">
        <v>6</v>
      </c>
      <c r="I136" s="6"/>
      <c r="J136" s="86" t="s">
        <v>297</v>
      </c>
      <c r="K136" s="41">
        <v>850</v>
      </c>
      <c r="L136" s="152"/>
      <c r="M136" s="39">
        <f t="shared" si="13"/>
        <v>0</v>
      </c>
      <c r="N136" s="13"/>
    </row>
    <row r="137" spans="1:14" ht="15.95" customHeight="1">
      <c r="A137" s="9">
        <v>7</v>
      </c>
      <c r="B137" s="6"/>
      <c r="C137" s="86" t="s">
        <v>186</v>
      </c>
      <c r="D137" s="38">
        <v>1450</v>
      </c>
      <c r="E137" s="152"/>
      <c r="F137" s="39">
        <f t="shared" si="12"/>
        <v>0</v>
      </c>
      <c r="G137" s="29"/>
      <c r="H137" s="30">
        <v>7</v>
      </c>
      <c r="I137" s="6"/>
      <c r="J137" s="86" t="s">
        <v>293</v>
      </c>
      <c r="K137" s="41">
        <v>630</v>
      </c>
      <c r="L137" s="150"/>
      <c r="M137" s="39">
        <f t="shared" si="13"/>
        <v>0</v>
      </c>
      <c r="N137" s="13"/>
    </row>
    <row r="138" spans="1:14" ht="15.95" customHeight="1">
      <c r="A138" s="9">
        <v>8</v>
      </c>
      <c r="B138" s="6"/>
      <c r="C138" s="86" t="s">
        <v>187</v>
      </c>
      <c r="D138" s="38">
        <v>600</v>
      </c>
      <c r="E138" s="152"/>
      <c r="F138" s="39">
        <f t="shared" si="12"/>
        <v>0</v>
      </c>
      <c r="G138" s="29"/>
      <c r="H138" s="30">
        <v>8</v>
      </c>
      <c r="I138" s="6"/>
      <c r="J138" s="86" t="s">
        <v>294</v>
      </c>
      <c r="K138" s="38">
        <v>550</v>
      </c>
      <c r="L138" s="150"/>
      <c r="M138" s="39">
        <f t="shared" si="13"/>
        <v>0</v>
      </c>
      <c r="N138" s="13"/>
    </row>
    <row r="139" spans="1:14" ht="15.95" customHeight="1">
      <c r="A139" s="9">
        <v>9</v>
      </c>
      <c r="B139" s="6"/>
      <c r="C139" s="86" t="s">
        <v>188</v>
      </c>
      <c r="D139" s="38">
        <v>1100</v>
      </c>
      <c r="E139" s="152"/>
      <c r="F139" s="39">
        <f t="shared" si="12"/>
        <v>0</v>
      </c>
      <c r="G139" s="29"/>
      <c r="H139" s="30">
        <v>9</v>
      </c>
      <c r="I139" s="6"/>
      <c r="J139" s="86" t="s">
        <v>298</v>
      </c>
      <c r="K139" s="38">
        <v>870</v>
      </c>
      <c r="L139" s="152"/>
      <c r="M139" s="39">
        <f t="shared" si="13"/>
        <v>0</v>
      </c>
      <c r="N139" s="13"/>
    </row>
    <row r="140" spans="1:14" ht="15.95" customHeight="1">
      <c r="A140" s="9">
        <v>10</v>
      </c>
      <c r="B140" s="6"/>
      <c r="C140" s="86" t="s">
        <v>189</v>
      </c>
      <c r="D140" s="38">
        <v>800</v>
      </c>
      <c r="E140" s="152"/>
      <c r="F140" s="39">
        <f t="shared" si="12"/>
        <v>0</v>
      </c>
      <c r="G140" s="29"/>
      <c r="H140" s="30">
        <v>10</v>
      </c>
      <c r="I140" s="6"/>
      <c r="J140" s="86" t="s">
        <v>190</v>
      </c>
      <c r="K140" s="38">
        <v>650</v>
      </c>
      <c r="L140" s="152"/>
      <c r="M140" s="39">
        <f t="shared" si="13"/>
        <v>0</v>
      </c>
      <c r="N140" s="13"/>
    </row>
    <row r="141" spans="1:14" ht="15.95" customHeight="1">
      <c r="A141" s="9">
        <v>11</v>
      </c>
      <c r="B141" s="6"/>
      <c r="C141" s="86" t="s">
        <v>362</v>
      </c>
      <c r="D141" s="38">
        <v>2500</v>
      </c>
      <c r="E141" s="152"/>
      <c r="F141" s="39">
        <f t="shared" si="12"/>
        <v>0</v>
      </c>
      <c r="G141" s="29"/>
      <c r="H141" s="30">
        <v>11</v>
      </c>
      <c r="I141" s="6"/>
      <c r="J141" s="86" t="s">
        <v>192</v>
      </c>
      <c r="K141" s="38">
        <v>730</v>
      </c>
      <c r="L141" s="152"/>
      <c r="M141" s="39">
        <f t="shared" si="13"/>
        <v>0</v>
      </c>
      <c r="N141" s="13"/>
    </row>
    <row r="142" spans="1:14" ht="15.95" customHeight="1">
      <c r="A142" s="9">
        <v>12</v>
      </c>
      <c r="B142" s="6"/>
      <c r="C142" s="86" t="s">
        <v>191</v>
      </c>
      <c r="D142" s="38">
        <v>900</v>
      </c>
      <c r="E142" s="152"/>
      <c r="F142" s="39">
        <f t="shared" si="12"/>
        <v>0</v>
      </c>
      <c r="G142" s="29"/>
      <c r="H142" s="30">
        <v>12</v>
      </c>
      <c r="I142" s="6"/>
      <c r="J142" s="86" t="s">
        <v>194</v>
      </c>
      <c r="K142" s="38">
        <v>930</v>
      </c>
      <c r="L142" s="152"/>
      <c r="M142" s="39">
        <f t="shared" si="13"/>
        <v>0</v>
      </c>
      <c r="N142" s="13"/>
    </row>
    <row r="143" spans="1:14" ht="15.95" customHeight="1">
      <c r="A143" s="9">
        <v>13</v>
      </c>
      <c r="B143" s="6"/>
      <c r="C143" s="86" t="s">
        <v>193</v>
      </c>
      <c r="D143" s="38">
        <v>1100</v>
      </c>
      <c r="E143" s="152"/>
      <c r="F143" s="39">
        <f t="shared" si="12"/>
        <v>0</v>
      </c>
      <c r="G143" s="29"/>
      <c r="H143" s="30">
        <v>13</v>
      </c>
      <c r="I143" s="6"/>
      <c r="J143" s="86" t="s">
        <v>196</v>
      </c>
      <c r="K143" s="38">
        <v>950</v>
      </c>
      <c r="L143" s="152"/>
      <c r="M143" s="39">
        <f t="shared" si="13"/>
        <v>0</v>
      </c>
      <c r="N143" s="13"/>
    </row>
    <row r="144" spans="1:14" ht="15.95" customHeight="1">
      <c r="A144" s="9">
        <v>14</v>
      </c>
      <c r="B144" s="6"/>
      <c r="C144" s="86" t="s">
        <v>195</v>
      </c>
      <c r="D144" s="38">
        <v>800</v>
      </c>
      <c r="E144" s="152"/>
      <c r="F144" s="39">
        <f t="shared" si="12"/>
        <v>0</v>
      </c>
      <c r="G144" s="29"/>
      <c r="H144" s="30">
        <v>14</v>
      </c>
      <c r="I144" s="6"/>
      <c r="J144" s="86" t="s">
        <v>296</v>
      </c>
      <c r="K144" s="38">
        <v>950</v>
      </c>
      <c r="L144" s="152"/>
      <c r="M144" s="39">
        <f t="shared" si="13"/>
        <v>0</v>
      </c>
      <c r="N144" s="13"/>
    </row>
    <row r="145" spans="1:14" ht="15.95" customHeight="1">
      <c r="A145" s="9">
        <v>15</v>
      </c>
      <c r="B145" s="6"/>
      <c r="C145" s="86" t="s">
        <v>197</v>
      </c>
      <c r="D145" s="38">
        <v>600</v>
      </c>
      <c r="E145" s="152"/>
      <c r="F145" s="39">
        <f t="shared" si="12"/>
        <v>0</v>
      </c>
      <c r="G145" s="29"/>
      <c r="H145" s="30">
        <v>15</v>
      </c>
      <c r="I145" s="6"/>
      <c r="J145" s="86" t="s">
        <v>292</v>
      </c>
      <c r="K145" s="38">
        <v>580</v>
      </c>
      <c r="L145" s="152"/>
      <c r="M145" s="39">
        <f t="shared" si="13"/>
        <v>0</v>
      </c>
      <c r="N145" s="13"/>
    </row>
    <row r="146" spans="1:14" ht="15.95" customHeight="1">
      <c r="A146" s="9">
        <v>16</v>
      </c>
      <c r="B146" s="6"/>
      <c r="C146" s="86" t="s">
        <v>198</v>
      </c>
      <c r="D146" s="38">
        <v>1800</v>
      </c>
      <c r="E146" s="152"/>
      <c r="F146" s="39">
        <f t="shared" si="12"/>
        <v>0</v>
      </c>
      <c r="G146" s="29"/>
      <c r="H146" s="30">
        <v>16</v>
      </c>
      <c r="I146" s="6"/>
      <c r="J146" s="86" t="s">
        <v>200</v>
      </c>
      <c r="K146" s="38">
        <v>500</v>
      </c>
      <c r="L146" s="152"/>
      <c r="M146" s="39">
        <f t="shared" si="13"/>
        <v>0</v>
      </c>
      <c r="N146" s="13"/>
    </row>
    <row r="147" spans="1:14" ht="15.95" customHeight="1" thickBot="1">
      <c r="A147" s="9">
        <v>17</v>
      </c>
      <c r="B147" s="6"/>
      <c r="C147" s="86" t="s">
        <v>199</v>
      </c>
      <c r="D147" s="38">
        <v>1500</v>
      </c>
      <c r="E147" s="152"/>
      <c r="F147" s="39">
        <f t="shared" si="12"/>
        <v>0</v>
      </c>
      <c r="G147" s="29"/>
      <c r="H147" s="129">
        <v>17</v>
      </c>
      <c r="I147" s="27"/>
      <c r="J147" s="156" t="s">
        <v>295</v>
      </c>
      <c r="K147" s="41">
        <v>450</v>
      </c>
      <c r="L147" s="150"/>
      <c r="M147" s="72">
        <f t="shared" si="13"/>
        <v>0</v>
      </c>
      <c r="N147" s="16"/>
    </row>
    <row r="148" spans="1:14" ht="15.95" customHeight="1" thickBot="1">
      <c r="A148" s="9">
        <v>18</v>
      </c>
      <c r="B148" s="6"/>
      <c r="C148" s="86" t="s">
        <v>201</v>
      </c>
      <c r="D148" s="38">
        <v>1800</v>
      </c>
      <c r="E148" s="152"/>
      <c r="F148" s="39">
        <f t="shared" si="12"/>
        <v>0</v>
      </c>
      <c r="G148" s="29"/>
      <c r="H148" s="18"/>
      <c r="I148" s="20"/>
      <c r="J148" s="20" t="s">
        <v>35</v>
      </c>
      <c r="K148" s="42">
        <f>SUM(K131:K147)</f>
        <v>12160</v>
      </c>
      <c r="L148" s="42">
        <f>SUM(L131:L147)</f>
        <v>0</v>
      </c>
      <c r="M148" s="43">
        <f>SUM(M131:M147)</f>
        <v>0</v>
      </c>
      <c r="N148" s="36"/>
    </row>
    <row r="149" spans="1:14" ht="15.95" customHeight="1" thickBot="1">
      <c r="A149" s="26">
        <v>19</v>
      </c>
      <c r="B149" s="27"/>
      <c r="C149" s="102" t="s">
        <v>202</v>
      </c>
      <c r="D149" s="41">
        <v>1900</v>
      </c>
      <c r="E149" s="150"/>
      <c r="F149" s="72">
        <f t="shared" si="12"/>
        <v>0</v>
      </c>
      <c r="G149" s="128"/>
    </row>
    <row r="150" spans="1:14" ht="15.95" customHeight="1" thickBot="1">
      <c r="A150" s="18"/>
      <c r="B150" s="20"/>
      <c r="C150" s="20" t="s">
        <v>35</v>
      </c>
      <c r="D150" s="42">
        <f>SUM(D131:D149)</f>
        <v>23200</v>
      </c>
      <c r="E150" s="42">
        <f>SUM(E131:E149)</f>
        <v>0</v>
      </c>
      <c r="F150" s="43">
        <f>SUM(F131:F149)</f>
        <v>0</v>
      </c>
      <c r="G150" s="36"/>
    </row>
    <row r="151" spans="1:14" ht="15.95" customHeight="1"/>
    <row r="152" spans="1:14" ht="15.95" customHeight="1" thickBot="1"/>
    <row r="153" spans="1:14" ht="15.95" customHeight="1">
      <c r="A153" s="251" t="s">
        <v>209</v>
      </c>
      <c r="B153" s="252"/>
      <c r="C153" s="252"/>
      <c r="D153" s="252"/>
      <c r="E153" s="252"/>
      <c r="F153" s="252"/>
      <c r="G153" s="253"/>
      <c r="H153" s="251" t="s">
        <v>205</v>
      </c>
      <c r="I153" s="252"/>
      <c r="J153" s="252"/>
      <c r="K153" s="252"/>
      <c r="L153" s="252"/>
      <c r="M153" s="252"/>
      <c r="N153" s="253"/>
    </row>
    <row r="154" spans="1:14" ht="15.95" customHeight="1">
      <c r="A154" s="5" t="s">
        <v>4</v>
      </c>
      <c r="B154" s="6" t="s">
        <v>5</v>
      </c>
      <c r="C154" s="6" t="s">
        <v>6</v>
      </c>
      <c r="D154" s="6" t="s">
        <v>7</v>
      </c>
      <c r="E154" s="6" t="s">
        <v>8</v>
      </c>
      <c r="F154" s="6" t="s">
        <v>9</v>
      </c>
      <c r="G154" s="8" t="s">
        <v>10</v>
      </c>
      <c r="H154" s="50" t="s">
        <v>4</v>
      </c>
      <c r="I154" s="6" t="s">
        <v>5</v>
      </c>
      <c r="J154" s="6" t="s">
        <v>6</v>
      </c>
      <c r="K154" s="6" t="s">
        <v>7</v>
      </c>
      <c r="L154" s="6" t="s">
        <v>8</v>
      </c>
      <c r="M154" s="6" t="s">
        <v>9</v>
      </c>
      <c r="N154" s="8" t="s">
        <v>10</v>
      </c>
    </row>
    <row r="155" spans="1:14" ht="15.95" customHeight="1">
      <c r="A155" s="9">
        <v>1</v>
      </c>
      <c r="B155" s="11"/>
      <c r="C155" s="86" t="s">
        <v>210</v>
      </c>
      <c r="D155" s="38">
        <v>1150</v>
      </c>
      <c r="E155" s="152"/>
      <c r="F155" s="39">
        <f>E155*($M$228+4)</f>
        <v>0</v>
      </c>
      <c r="G155" s="13"/>
      <c r="H155" s="51">
        <v>1</v>
      </c>
      <c r="I155" s="37"/>
      <c r="J155" s="104" t="s">
        <v>300</v>
      </c>
      <c r="K155" s="114">
        <v>750</v>
      </c>
      <c r="L155" s="152"/>
      <c r="M155" s="39">
        <f t="shared" ref="M155:M162" si="14">L155*($M$228+4)</f>
        <v>0</v>
      </c>
      <c r="N155" s="55"/>
    </row>
    <row r="156" spans="1:14" ht="15.95" customHeight="1">
      <c r="A156" s="9">
        <v>2</v>
      </c>
      <c r="B156" s="11"/>
      <c r="C156" s="86" t="s">
        <v>211</v>
      </c>
      <c r="D156" s="38">
        <v>1650</v>
      </c>
      <c r="E156" s="152"/>
      <c r="F156" s="39">
        <f>E156*($M$228+4)</f>
        <v>0</v>
      </c>
      <c r="G156" s="13"/>
      <c r="H156" s="51">
        <v>2</v>
      </c>
      <c r="I156" s="37"/>
      <c r="J156" s="104" t="s">
        <v>301</v>
      </c>
      <c r="K156" s="114">
        <v>2200</v>
      </c>
      <c r="L156" s="152"/>
      <c r="M156" s="39">
        <f t="shared" si="14"/>
        <v>0</v>
      </c>
      <c r="N156" s="56"/>
    </row>
    <row r="157" spans="1:14" ht="15.95" customHeight="1">
      <c r="A157" s="9">
        <v>3</v>
      </c>
      <c r="B157" s="11"/>
      <c r="C157" s="86" t="s">
        <v>212</v>
      </c>
      <c r="D157" s="38">
        <v>1550</v>
      </c>
      <c r="E157" s="152"/>
      <c r="F157" s="39">
        <f>E157*($M$228+4)</f>
        <v>0</v>
      </c>
      <c r="G157" s="13"/>
      <c r="H157" s="51">
        <v>3</v>
      </c>
      <c r="I157" s="37"/>
      <c r="J157" s="104" t="s">
        <v>350</v>
      </c>
      <c r="K157" s="114">
        <v>450</v>
      </c>
      <c r="L157" s="152"/>
      <c r="M157" s="39">
        <f t="shared" si="14"/>
        <v>0</v>
      </c>
      <c r="N157" s="56"/>
    </row>
    <row r="158" spans="1:14" ht="15.95" customHeight="1">
      <c r="A158" s="9">
        <v>4</v>
      </c>
      <c r="B158" s="11"/>
      <c r="C158" s="86" t="s">
        <v>213</v>
      </c>
      <c r="D158" s="38">
        <v>600</v>
      </c>
      <c r="E158" s="152"/>
      <c r="F158" s="39">
        <f>E158*($M$228+4)</f>
        <v>0</v>
      </c>
      <c r="G158" s="13"/>
      <c r="H158" s="51">
        <v>4</v>
      </c>
      <c r="I158" s="37"/>
      <c r="J158" s="104" t="s">
        <v>351</v>
      </c>
      <c r="K158" s="114">
        <v>1080</v>
      </c>
      <c r="L158" s="152"/>
      <c r="M158" s="39">
        <f t="shared" si="14"/>
        <v>0</v>
      </c>
      <c r="N158" s="16"/>
    </row>
    <row r="159" spans="1:14" ht="15.95" customHeight="1" thickBot="1">
      <c r="A159" s="26">
        <v>5</v>
      </c>
      <c r="B159" s="15"/>
      <c r="C159" s="102" t="s">
        <v>214</v>
      </c>
      <c r="D159" s="41">
        <v>650</v>
      </c>
      <c r="E159" s="150"/>
      <c r="F159" s="72">
        <f>E159*($M$228+4)</f>
        <v>0</v>
      </c>
      <c r="G159" s="16"/>
      <c r="H159" s="51">
        <v>5</v>
      </c>
      <c r="I159" s="37"/>
      <c r="J159" s="104" t="s">
        <v>302</v>
      </c>
      <c r="K159" s="114">
        <v>1320</v>
      </c>
      <c r="L159" s="152"/>
      <c r="M159" s="39">
        <f t="shared" si="14"/>
        <v>0</v>
      </c>
      <c r="N159" s="16"/>
    </row>
    <row r="160" spans="1:14" ht="15.95" customHeight="1" thickBot="1">
      <c r="A160" s="18"/>
      <c r="B160" s="20"/>
      <c r="C160" s="20" t="s">
        <v>35</v>
      </c>
      <c r="D160" s="42">
        <f>SUM(D155:D159)</f>
        <v>5600</v>
      </c>
      <c r="E160" s="42">
        <f>SUM(E155:E159)</f>
        <v>0</v>
      </c>
      <c r="F160" s="43">
        <f>SUM(F155:F159)</f>
        <v>0</v>
      </c>
      <c r="G160" s="36"/>
      <c r="H160" s="51">
        <v>6</v>
      </c>
      <c r="I160" s="37"/>
      <c r="J160" s="104" t="s">
        <v>352</v>
      </c>
      <c r="K160" s="114">
        <v>1030</v>
      </c>
      <c r="L160" s="152"/>
      <c r="M160" s="39">
        <f t="shared" si="14"/>
        <v>0</v>
      </c>
      <c r="N160" s="16"/>
    </row>
    <row r="161" spans="1:14" ht="15.95" customHeight="1">
      <c r="A161" s="251" t="s">
        <v>215</v>
      </c>
      <c r="B161" s="252"/>
      <c r="C161" s="252"/>
      <c r="D161" s="252"/>
      <c r="E161" s="252"/>
      <c r="F161" s="252"/>
      <c r="G161" s="253"/>
      <c r="H161" s="51">
        <v>7</v>
      </c>
      <c r="I161" s="37"/>
      <c r="J161" s="104" t="s">
        <v>353</v>
      </c>
      <c r="K161" s="114">
        <v>850</v>
      </c>
      <c r="L161" s="152"/>
      <c r="M161" s="39">
        <f t="shared" si="14"/>
        <v>0</v>
      </c>
      <c r="N161" s="16"/>
    </row>
    <row r="162" spans="1:14" ht="15.75" customHeight="1">
      <c r="A162" s="5" t="s">
        <v>4</v>
      </c>
      <c r="B162" s="6" t="s">
        <v>5</v>
      </c>
      <c r="C162" s="6" t="s">
        <v>6</v>
      </c>
      <c r="D162" s="6" t="s">
        <v>7</v>
      </c>
      <c r="E162" s="6" t="s">
        <v>8</v>
      </c>
      <c r="F162" s="6" t="s">
        <v>9</v>
      </c>
      <c r="G162" s="8" t="s">
        <v>10</v>
      </c>
      <c r="H162" s="51">
        <v>8</v>
      </c>
      <c r="I162" s="37"/>
      <c r="J162" s="104" t="s">
        <v>303</v>
      </c>
      <c r="K162" s="114">
        <v>400</v>
      </c>
      <c r="L162" s="152"/>
      <c r="M162" s="39">
        <f t="shared" si="14"/>
        <v>0</v>
      </c>
      <c r="N162" s="16"/>
    </row>
    <row r="163" spans="1:14" ht="15.95" customHeight="1">
      <c r="A163" s="10">
        <v>1</v>
      </c>
      <c r="B163" s="12"/>
      <c r="C163" s="105" t="s">
        <v>316</v>
      </c>
      <c r="D163" s="38">
        <v>820</v>
      </c>
      <c r="E163" s="152"/>
      <c r="F163" s="39">
        <f t="shared" ref="F163:F190" si="15">E163*($M$228+4)</f>
        <v>0</v>
      </c>
      <c r="G163" s="13"/>
      <c r="H163" s="51">
        <v>10</v>
      </c>
      <c r="I163" s="37"/>
      <c r="J163" s="104" t="s">
        <v>304</v>
      </c>
      <c r="K163" s="114">
        <v>720</v>
      </c>
      <c r="L163" s="152"/>
      <c r="M163" s="39">
        <f t="shared" ref="M163:M168" si="16">L163*($M$228+4)</f>
        <v>0</v>
      </c>
      <c r="N163" s="16"/>
    </row>
    <row r="164" spans="1:14" ht="15.95" customHeight="1">
      <c r="A164" s="10">
        <v>2</v>
      </c>
      <c r="B164" s="11"/>
      <c r="C164" s="86" t="s">
        <v>216</v>
      </c>
      <c r="D164" s="38">
        <v>1800</v>
      </c>
      <c r="E164" s="152"/>
      <c r="F164" s="39">
        <f t="shared" si="15"/>
        <v>0</v>
      </c>
      <c r="G164" s="13"/>
      <c r="H164" s="51">
        <v>11</v>
      </c>
      <c r="I164" s="37"/>
      <c r="J164" s="104" t="s">
        <v>359</v>
      </c>
      <c r="K164" s="114">
        <v>530</v>
      </c>
      <c r="L164" s="152"/>
      <c r="M164" s="39">
        <f t="shared" si="16"/>
        <v>0</v>
      </c>
      <c r="N164" s="16"/>
    </row>
    <row r="165" spans="1:14" ht="15.95" customHeight="1">
      <c r="A165" s="10">
        <v>3</v>
      </c>
      <c r="B165" s="11"/>
      <c r="C165" s="86" t="s">
        <v>217</v>
      </c>
      <c r="D165" s="38">
        <v>700</v>
      </c>
      <c r="E165" s="152"/>
      <c r="F165" s="39">
        <f t="shared" si="15"/>
        <v>0</v>
      </c>
      <c r="G165" s="13"/>
      <c r="H165" s="51">
        <v>12</v>
      </c>
      <c r="I165" s="37"/>
      <c r="J165" s="104" t="s">
        <v>305</v>
      </c>
      <c r="K165" s="114">
        <v>400</v>
      </c>
      <c r="L165" s="152"/>
      <c r="M165" s="39">
        <f t="shared" si="16"/>
        <v>0</v>
      </c>
      <c r="N165" s="16"/>
    </row>
    <row r="166" spans="1:14" ht="15.95" customHeight="1">
      <c r="A166" s="10">
        <v>4</v>
      </c>
      <c r="B166" s="11"/>
      <c r="C166" s="86" t="s">
        <v>218</v>
      </c>
      <c r="D166" s="38">
        <v>1100</v>
      </c>
      <c r="E166" s="152"/>
      <c r="F166" s="39">
        <f t="shared" si="15"/>
        <v>0</v>
      </c>
      <c r="G166" s="13"/>
      <c r="H166" s="51">
        <v>13</v>
      </c>
      <c r="I166" s="37"/>
      <c r="J166" s="104" t="s">
        <v>306</v>
      </c>
      <c r="K166" s="114">
        <v>2170</v>
      </c>
      <c r="L166" s="152"/>
      <c r="M166" s="39">
        <f t="shared" si="16"/>
        <v>0</v>
      </c>
      <c r="N166" s="16"/>
    </row>
    <row r="167" spans="1:14" ht="15.95" customHeight="1">
      <c r="A167" s="10">
        <v>5</v>
      </c>
      <c r="B167" s="11"/>
      <c r="C167" s="86" t="s">
        <v>219</v>
      </c>
      <c r="D167" s="38">
        <v>950</v>
      </c>
      <c r="E167" s="152"/>
      <c r="F167" s="39">
        <f t="shared" si="15"/>
        <v>0</v>
      </c>
      <c r="G167" s="13"/>
      <c r="H167" s="51">
        <v>14</v>
      </c>
      <c r="I167" s="37"/>
      <c r="J167" s="104" t="s">
        <v>307</v>
      </c>
      <c r="K167" s="114">
        <v>550</v>
      </c>
      <c r="L167" s="152"/>
      <c r="M167" s="39">
        <f t="shared" si="16"/>
        <v>0</v>
      </c>
      <c r="N167" s="16"/>
    </row>
    <row r="168" spans="1:14" ht="15.95" customHeight="1" thickBot="1">
      <c r="A168" s="10">
        <v>6</v>
      </c>
      <c r="B168" s="11"/>
      <c r="C168" s="86" t="s">
        <v>220</v>
      </c>
      <c r="D168" s="38">
        <v>850</v>
      </c>
      <c r="E168" s="152"/>
      <c r="F168" s="39">
        <f t="shared" si="15"/>
        <v>0</v>
      </c>
      <c r="G168" s="13"/>
      <c r="H168" s="130">
        <v>15</v>
      </c>
      <c r="I168" s="131"/>
      <c r="J168" s="106" t="s">
        <v>308</v>
      </c>
      <c r="K168" s="132">
        <v>500</v>
      </c>
      <c r="L168" s="150"/>
      <c r="M168" s="72">
        <f t="shared" si="16"/>
        <v>0</v>
      </c>
      <c r="N168" s="16"/>
    </row>
    <row r="169" spans="1:14" ht="15.95" customHeight="1" thickBot="1">
      <c r="A169" s="10">
        <v>7</v>
      </c>
      <c r="B169" s="11"/>
      <c r="C169" s="86" t="s">
        <v>221</v>
      </c>
      <c r="D169" s="38">
        <v>1650</v>
      </c>
      <c r="E169" s="152"/>
      <c r="F169" s="39">
        <f t="shared" si="15"/>
        <v>0</v>
      </c>
      <c r="G169" s="13"/>
      <c r="H169" s="18"/>
      <c r="I169" s="20"/>
      <c r="J169" s="20" t="s">
        <v>35</v>
      </c>
      <c r="K169" s="42">
        <f>SUM(K155:K168)</f>
        <v>12950</v>
      </c>
      <c r="L169" s="42">
        <f>SUM(L155:L168)</f>
        <v>0</v>
      </c>
      <c r="M169" s="43">
        <f>SUM(M155:M168)</f>
        <v>0</v>
      </c>
      <c r="N169" s="36"/>
    </row>
    <row r="170" spans="1:14" ht="15.95" customHeight="1">
      <c r="A170" s="10">
        <v>8</v>
      </c>
      <c r="B170" s="11"/>
      <c r="C170" s="86" t="s">
        <v>222</v>
      </c>
      <c r="D170" s="38">
        <v>1150</v>
      </c>
      <c r="E170" s="152"/>
      <c r="F170" s="39">
        <f t="shared" si="15"/>
        <v>0</v>
      </c>
      <c r="G170" s="13"/>
      <c r="H170" s="251" t="s">
        <v>229</v>
      </c>
      <c r="I170" s="252"/>
      <c r="J170" s="252"/>
      <c r="K170" s="252"/>
      <c r="L170" s="252"/>
      <c r="M170" s="252"/>
      <c r="N170" s="253"/>
    </row>
    <row r="171" spans="1:14" ht="15.95" customHeight="1">
      <c r="A171" s="10">
        <v>9</v>
      </c>
      <c r="B171" s="11"/>
      <c r="C171" s="86" t="s">
        <v>223</v>
      </c>
      <c r="D171" s="38">
        <v>950</v>
      </c>
      <c r="E171" s="152"/>
      <c r="F171" s="39">
        <f t="shared" si="15"/>
        <v>0</v>
      </c>
      <c r="G171" s="13"/>
      <c r="H171" s="50" t="s">
        <v>4</v>
      </c>
      <c r="I171" s="6" t="s">
        <v>5</v>
      </c>
      <c r="J171" s="6" t="s">
        <v>6</v>
      </c>
      <c r="K171" s="6" t="s">
        <v>7</v>
      </c>
      <c r="L171" s="6" t="s">
        <v>8</v>
      </c>
      <c r="M171" s="6" t="s">
        <v>9</v>
      </c>
      <c r="N171" s="8" t="s">
        <v>10</v>
      </c>
    </row>
    <row r="172" spans="1:14" ht="15.95" customHeight="1">
      <c r="A172" s="10">
        <v>10</v>
      </c>
      <c r="B172" s="11"/>
      <c r="C172" s="86" t="s">
        <v>224</v>
      </c>
      <c r="D172" s="38">
        <v>1250</v>
      </c>
      <c r="E172" s="152"/>
      <c r="F172" s="39">
        <f t="shared" si="15"/>
        <v>0</v>
      </c>
      <c r="G172" s="13"/>
      <c r="H172" s="30">
        <v>1</v>
      </c>
      <c r="I172" s="12"/>
      <c r="J172" s="86" t="s">
        <v>232</v>
      </c>
      <c r="K172" s="38">
        <v>1800</v>
      </c>
      <c r="L172" s="152"/>
      <c r="M172" s="39">
        <f t="shared" ref="M172:M186" si="17">L172*($M$228+4)</f>
        <v>0</v>
      </c>
      <c r="N172" s="13"/>
    </row>
    <row r="173" spans="1:14" ht="15.95" customHeight="1">
      <c r="A173" s="10">
        <v>11</v>
      </c>
      <c r="B173" s="11"/>
      <c r="C173" s="86" t="s">
        <v>225</v>
      </c>
      <c r="D173" s="38">
        <v>1200</v>
      </c>
      <c r="E173" s="152"/>
      <c r="F173" s="39">
        <f t="shared" si="15"/>
        <v>0</v>
      </c>
      <c r="G173" s="13"/>
      <c r="H173" s="30">
        <v>2</v>
      </c>
      <c r="I173" s="12"/>
      <c r="J173" s="86" t="s">
        <v>234</v>
      </c>
      <c r="K173" s="38">
        <v>2000</v>
      </c>
      <c r="L173" s="152"/>
      <c r="M173" s="39">
        <f t="shared" si="17"/>
        <v>0</v>
      </c>
      <c r="N173" s="13"/>
    </row>
    <row r="174" spans="1:14" ht="15.95" customHeight="1">
      <c r="A174" s="10">
        <v>12</v>
      </c>
      <c r="B174" s="11"/>
      <c r="C174" s="86" t="s">
        <v>226</v>
      </c>
      <c r="D174" s="38">
        <v>1500</v>
      </c>
      <c r="E174" s="152"/>
      <c r="F174" s="39">
        <f t="shared" si="15"/>
        <v>0</v>
      </c>
      <c r="G174" s="13"/>
      <c r="H174" s="30">
        <v>3</v>
      </c>
      <c r="I174" s="12"/>
      <c r="J174" s="86" t="s">
        <v>236</v>
      </c>
      <c r="K174" s="38">
        <v>1650</v>
      </c>
      <c r="L174" s="152"/>
      <c r="M174" s="39">
        <f t="shared" si="17"/>
        <v>0</v>
      </c>
      <c r="N174" s="13"/>
    </row>
    <row r="175" spans="1:14" ht="15.95" customHeight="1">
      <c r="A175" s="10">
        <v>13</v>
      </c>
      <c r="B175" s="11"/>
      <c r="C175" s="86" t="s">
        <v>227</v>
      </c>
      <c r="D175" s="38">
        <v>1950</v>
      </c>
      <c r="E175" s="152"/>
      <c r="F175" s="39">
        <f t="shared" si="15"/>
        <v>0</v>
      </c>
      <c r="G175" s="13"/>
      <c r="H175" s="30">
        <v>4</v>
      </c>
      <c r="I175" s="12"/>
      <c r="J175" s="86" t="s">
        <v>238</v>
      </c>
      <c r="K175" s="38">
        <v>1150</v>
      </c>
      <c r="L175" s="152"/>
      <c r="M175" s="39">
        <f t="shared" si="17"/>
        <v>0</v>
      </c>
      <c r="N175" s="13"/>
    </row>
    <row r="176" spans="1:14" ht="15.95" customHeight="1">
      <c r="A176" s="10">
        <v>14</v>
      </c>
      <c r="B176" s="11"/>
      <c r="C176" s="86" t="s">
        <v>228</v>
      </c>
      <c r="D176" s="38">
        <v>2900</v>
      </c>
      <c r="E176" s="152"/>
      <c r="F176" s="39">
        <f t="shared" si="15"/>
        <v>0</v>
      </c>
      <c r="G176" s="13"/>
      <c r="H176" s="30">
        <v>5</v>
      </c>
      <c r="I176" s="12"/>
      <c r="J176" s="86" t="s">
        <v>240</v>
      </c>
      <c r="K176" s="38">
        <v>950</v>
      </c>
      <c r="L176" s="152"/>
      <c r="M176" s="39">
        <f t="shared" si="17"/>
        <v>0</v>
      </c>
      <c r="N176" s="13"/>
    </row>
    <row r="177" spans="1:14" ht="15.95" customHeight="1">
      <c r="A177" s="10">
        <v>15</v>
      </c>
      <c r="B177" s="11"/>
      <c r="C177" s="86" t="s">
        <v>230</v>
      </c>
      <c r="D177" s="38">
        <v>1000</v>
      </c>
      <c r="E177" s="152"/>
      <c r="F177" s="39">
        <f t="shared" si="15"/>
        <v>0</v>
      </c>
      <c r="G177" s="13"/>
      <c r="H177" s="30">
        <v>6</v>
      </c>
      <c r="I177" s="12"/>
      <c r="J177" s="86" t="s">
        <v>242</v>
      </c>
      <c r="K177" s="38">
        <v>1200</v>
      </c>
      <c r="L177" s="152"/>
      <c r="M177" s="39">
        <f t="shared" si="17"/>
        <v>0</v>
      </c>
      <c r="N177" s="13"/>
    </row>
    <row r="178" spans="1:14" ht="15.95" customHeight="1">
      <c r="A178" s="10">
        <v>16</v>
      </c>
      <c r="B178" s="11"/>
      <c r="C178" s="86" t="s">
        <v>231</v>
      </c>
      <c r="D178" s="38">
        <v>1050</v>
      </c>
      <c r="E178" s="152"/>
      <c r="F178" s="39">
        <f t="shared" si="15"/>
        <v>0</v>
      </c>
      <c r="G178" s="13"/>
      <c r="H178" s="30">
        <v>7</v>
      </c>
      <c r="I178" s="12"/>
      <c r="J178" s="86" t="s">
        <v>244</v>
      </c>
      <c r="K178" s="38">
        <v>1450</v>
      </c>
      <c r="L178" s="152"/>
      <c r="M178" s="39">
        <f t="shared" si="17"/>
        <v>0</v>
      </c>
      <c r="N178" s="13"/>
    </row>
    <row r="179" spans="1:14" ht="15.95" customHeight="1">
      <c r="A179" s="10">
        <v>17</v>
      </c>
      <c r="B179" s="11"/>
      <c r="C179" s="86" t="s">
        <v>233</v>
      </c>
      <c r="D179" s="38">
        <v>1000</v>
      </c>
      <c r="E179" s="152"/>
      <c r="F179" s="39">
        <f t="shared" si="15"/>
        <v>0</v>
      </c>
      <c r="G179" s="13"/>
      <c r="H179" s="30">
        <v>8</v>
      </c>
      <c r="I179" s="12"/>
      <c r="J179" s="86" t="s">
        <v>246</v>
      </c>
      <c r="K179" s="38">
        <v>1900</v>
      </c>
      <c r="L179" s="152"/>
      <c r="M179" s="39">
        <f t="shared" si="17"/>
        <v>0</v>
      </c>
      <c r="N179" s="13"/>
    </row>
    <row r="180" spans="1:14" ht="15.95" customHeight="1">
      <c r="A180" s="10">
        <v>18</v>
      </c>
      <c r="B180" s="11"/>
      <c r="C180" s="86" t="s">
        <v>235</v>
      </c>
      <c r="D180" s="38">
        <v>1100</v>
      </c>
      <c r="E180" s="152"/>
      <c r="F180" s="39">
        <f t="shared" si="15"/>
        <v>0</v>
      </c>
      <c r="G180" s="13"/>
      <c r="H180" s="30">
        <v>9</v>
      </c>
      <c r="I180" s="12"/>
      <c r="J180" s="86" t="s">
        <v>248</v>
      </c>
      <c r="K180" s="38">
        <v>1400</v>
      </c>
      <c r="L180" s="152"/>
      <c r="M180" s="39">
        <f t="shared" si="17"/>
        <v>0</v>
      </c>
      <c r="N180" s="13"/>
    </row>
    <row r="181" spans="1:14" ht="15.95" customHeight="1">
      <c r="A181" s="10">
        <v>19</v>
      </c>
      <c r="B181" s="11"/>
      <c r="C181" s="86" t="s">
        <v>237</v>
      </c>
      <c r="D181" s="38">
        <v>1400</v>
      </c>
      <c r="E181" s="152"/>
      <c r="F181" s="39">
        <f t="shared" si="15"/>
        <v>0</v>
      </c>
      <c r="G181" s="13"/>
      <c r="H181" s="30">
        <v>10</v>
      </c>
      <c r="I181" s="12"/>
      <c r="J181" s="86" t="s">
        <v>250</v>
      </c>
      <c r="K181" s="38">
        <v>1750</v>
      </c>
      <c r="L181" s="152"/>
      <c r="M181" s="39">
        <f t="shared" si="17"/>
        <v>0</v>
      </c>
      <c r="N181" s="13"/>
    </row>
    <row r="182" spans="1:14" ht="15.95" customHeight="1">
      <c r="A182" s="10">
        <v>20</v>
      </c>
      <c r="B182" s="11"/>
      <c r="C182" s="86" t="s">
        <v>239</v>
      </c>
      <c r="D182" s="38">
        <v>1050</v>
      </c>
      <c r="E182" s="152"/>
      <c r="F182" s="39">
        <f t="shared" si="15"/>
        <v>0</v>
      </c>
      <c r="G182" s="13"/>
      <c r="H182" s="30">
        <v>11</v>
      </c>
      <c r="I182" s="12"/>
      <c r="J182" s="86" t="s">
        <v>252</v>
      </c>
      <c r="K182" s="38">
        <v>1100</v>
      </c>
      <c r="L182" s="152"/>
      <c r="M182" s="39">
        <f t="shared" si="17"/>
        <v>0</v>
      </c>
      <c r="N182" s="13"/>
    </row>
    <row r="183" spans="1:14" ht="15.95" customHeight="1">
      <c r="A183" s="10">
        <v>21</v>
      </c>
      <c r="B183" s="11"/>
      <c r="C183" s="86" t="s">
        <v>241</v>
      </c>
      <c r="D183" s="38">
        <v>2050</v>
      </c>
      <c r="E183" s="152"/>
      <c r="F183" s="39">
        <f t="shared" si="15"/>
        <v>0</v>
      </c>
      <c r="G183" s="13"/>
      <c r="H183" s="26">
        <v>12</v>
      </c>
      <c r="I183" s="15"/>
      <c r="J183" s="87" t="s">
        <v>254</v>
      </c>
      <c r="K183" s="41">
        <v>1200</v>
      </c>
      <c r="L183" s="150"/>
      <c r="M183" s="39">
        <f t="shared" si="17"/>
        <v>0</v>
      </c>
      <c r="N183" s="13"/>
    </row>
    <row r="184" spans="1:14" ht="15.95" customHeight="1">
      <c r="A184" s="10">
        <v>22</v>
      </c>
      <c r="B184" s="11"/>
      <c r="C184" s="86" t="s">
        <v>243</v>
      </c>
      <c r="D184" s="38">
        <v>1050</v>
      </c>
      <c r="E184" s="152"/>
      <c r="F184" s="39">
        <f t="shared" si="15"/>
        <v>0</v>
      </c>
      <c r="G184" s="13"/>
      <c r="H184" s="30">
        <v>13</v>
      </c>
      <c r="I184" s="12"/>
      <c r="J184" s="86" t="s">
        <v>256</v>
      </c>
      <c r="K184" s="38">
        <v>1150</v>
      </c>
      <c r="L184" s="152"/>
      <c r="M184" s="39">
        <f t="shared" si="17"/>
        <v>0</v>
      </c>
      <c r="N184" s="13"/>
    </row>
    <row r="185" spans="1:14" ht="15.95" customHeight="1">
      <c r="A185" s="10">
        <v>23</v>
      </c>
      <c r="B185" s="11"/>
      <c r="C185" s="86" t="s">
        <v>245</v>
      </c>
      <c r="D185" s="38">
        <v>1950</v>
      </c>
      <c r="E185" s="152"/>
      <c r="F185" s="39">
        <f t="shared" si="15"/>
        <v>0</v>
      </c>
      <c r="G185" s="13"/>
      <c r="H185" s="30">
        <v>14</v>
      </c>
      <c r="I185" s="12"/>
      <c r="J185" s="86" t="s">
        <v>257</v>
      </c>
      <c r="K185" s="38">
        <v>900</v>
      </c>
      <c r="L185" s="152"/>
      <c r="M185" s="39">
        <f t="shared" si="17"/>
        <v>0</v>
      </c>
      <c r="N185" s="13"/>
    </row>
    <row r="186" spans="1:14" ht="15.95" customHeight="1" thickBot="1">
      <c r="A186" s="10">
        <v>24</v>
      </c>
      <c r="B186" s="11"/>
      <c r="C186" s="86" t="s">
        <v>247</v>
      </c>
      <c r="D186" s="38">
        <v>2850</v>
      </c>
      <c r="E186" s="152"/>
      <c r="F186" s="39">
        <f t="shared" si="15"/>
        <v>0</v>
      </c>
      <c r="G186" s="13"/>
      <c r="H186" s="26">
        <v>15</v>
      </c>
      <c r="I186" s="79"/>
      <c r="J186" s="102" t="s">
        <v>258</v>
      </c>
      <c r="K186" s="41">
        <v>1400</v>
      </c>
      <c r="L186" s="150"/>
      <c r="M186" s="72">
        <f t="shared" si="17"/>
        <v>0</v>
      </c>
      <c r="N186" s="16"/>
    </row>
    <row r="187" spans="1:14" ht="15.95" customHeight="1" thickBot="1">
      <c r="A187" s="10">
        <v>25</v>
      </c>
      <c r="B187" s="11"/>
      <c r="C187" s="86" t="s">
        <v>249</v>
      </c>
      <c r="D187" s="38">
        <v>950</v>
      </c>
      <c r="E187" s="152"/>
      <c r="F187" s="39">
        <f t="shared" si="15"/>
        <v>0</v>
      </c>
      <c r="G187" s="13"/>
      <c r="H187" s="18"/>
      <c r="I187" s="20"/>
      <c r="J187" s="20" t="s">
        <v>35</v>
      </c>
      <c r="K187" s="42">
        <f>SUM(K172:K186)</f>
        <v>21000</v>
      </c>
      <c r="L187" s="42">
        <f>SUM(L172:L186)</f>
        <v>0</v>
      </c>
      <c r="M187" s="43">
        <f>SUM(M172:M186)</f>
        <v>0</v>
      </c>
      <c r="N187" s="36"/>
    </row>
    <row r="188" spans="1:14" ht="15.95" customHeight="1">
      <c r="A188" s="10">
        <v>26</v>
      </c>
      <c r="B188" s="11"/>
      <c r="C188" s="86" t="s">
        <v>251</v>
      </c>
      <c r="D188" s="38">
        <v>1250</v>
      </c>
      <c r="E188" s="152"/>
      <c r="F188" s="39">
        <f t="shared" si="15"/>
        <v>0</v>
      </c>
      <c r="G188" s="13"/>
    </row>
    <row r="189" spans="1:14" ht="15.95" customHeight="1">
      <c r="A189" s="10">
        <v>27</v>
      </c>
      <c r="B189" s="11"/>
      <c r="C189" s="86" t="s">
        <v>253</v>
      </c>
      <c r="D189" s="38">
        <v>1400</v>
      </c>
      <c r="E189" s="152"/>
      <c r="F189" s="39">
        <f t="shared" si="15"/>
        <v>0</v>
      </c>
      <c r="G189" s="13"/>
    </row>
    <row r="190" spans="1:14" ht="15.95" customHeight="1" thickBot="1">
      <c r="A190" s="133">
        <v>28</v>
      </c>
      <c r="B190" s="15"/>
      <c r="C190" s="102" t="s">
        <v>255</v>
      </c>
      <c r="D190" s="41">
        <v>1350</v>
      </c>
      <c r="E190" s="150"/>
      <c r="F190" s="72">
        <f t="shared" si="15"/>
        <v>0</v>
      </c>
      <c r="G190" s="16"/>
    </row>
    <row r="191" spans="1:14" ht="15.95" customHeight="1" thickBot="1">
      <c r="A191" s="18"/>
      <c r="B191" s="20"/>
      <c r="C191" s="20" t="s">
        <v>35</v>
      </c>
      <c r="D191" s="42">
        <f>SUM(D163:D190)</f>
        <v>38220</v>
      </c>
      <c r="E191" s="42">
        <f>SUM(E163:E190)</f>
        <v>0</v>
      </c>
      <c r="F191" s="43">
        <f>SUM(F163:F190)</f>
        <v>0</v>
      </c>
      <c r="G191" s="36"/>
    </row>
    <row r="192" spans="1:14" ht="15.95" customHeight="1"/>
    <row r="193" spans="1:14" ht="15.95" customHeight="1"/>
    <row r="194" spans="1:14" ht="15.95" customHeight="1" thickBot="1"/>
    <row r="195" spans="1:14" ht="15.95" customHeight="1">
      <c r="A195" s="245" t="s">
        <v>336</v>
      </c>
      <c r="B195" s="246"/>
      <c r="C195" s="246"/>
      <c r="D195" s="246"/>
      <c r="E195" s="246"/>
      <c r="F195" s="246"/>
      <c r="G195" s="247"/>
      <c r="H195" s="254" t="s">
        <v>326</v>
      </c>
      <c r="I195" s="255"/>
      <c r="J195" s="255"/>
      <c r="K195" s="255"/>
      <c r="L195" s="255"/>
      <c r="M195" s="255"/>
      <c r="N195" s="256"/>
    </row>
    <row r="196" spans="1:14" ht="15.95" customHeight="1">
      <c r="A196" s="5" t="s">
        <v>4</v>
      </c>
      <c r="B196" s="6" t="s">
        <v>5</v>
      </c>
      <c r="C196" s="6" t="s">
        <v>6</v>
      </c>
      <c r="D196" s="6" t="s">
        <v>7</v>
      </c>
      <c r="E196" s="6" t="s">
        <v>8</v>
      </c>
      <c r="F196" s="6" t="s">
        <v>9</v>
      </c>
      <c r="G196" s="8" t="s">
        <v>10</v>
      </c>
      <c r="H196" s="147" t="s">
        <v>260</v>
      </c>
      <c r="I196" s="37" t="s">
        <v>261</v>
      </c>
      <c r="J196" s="37" t="s">
        <v>262</v>
      </c>
      <c r="K196" s="37" t="s">
        <v>263</v>
      </c>
      <c r="L196" s="37" t="s">
        <v>264</v>
      </c>
      <c r="M196" s="37" t="s">
        <v>265</v>
      </c>
      <c r="N196" s="127" t="s">
        <v>266</v>
      </c>
    </row>
    <row r="197" spans="1:14" ht="15.95" customHeight="1">
      <c r="A197" s="9">
        <v>1</v>
      </c>
      <c r="B197" s="12"/>
      <c r="C197" s="86" t="s">
        <v>203</v>
      </c>
      <c r="D197" s="38">
        <v>1150</v>
      </c>
      <c r="E197" s="152"/>
      <c r="F197" s="39">
        <f>E197*($M$228+5)</f>
        <v>0</v>
      </c>
      <c r="G197" s="29"/>
      <c r="H197" s="273">
        <v>1</v>
      </c>
      <c r="I197" s="97"/>
      <c r="J197" s="104" t="s">
        <v>268</v>
      </c>
      <c r="K197" s="220">
        <v>300</v>
      </c>
      <c r="L197" s="224"/>
      <c r="M197" s="222">
        <f>L197*(M228+10)</f>
        <v>0</v>
      </c>
      <c r="N197" s="76"/>
    </row>
    <row r="198" spans="1:14" ht="15.95" customHeight="1" thickBot="1">
      <c r="A198" s="26">
        <v>2</v>
      </c>
      <c r="B198" s="79"/>
      <c r="C198" s="102" t="s">
        <v>204</v>
      </c>
      <c r="D198" s="41">
        <v>850</v>
      </c>
      <c r="E198" s="150"/>
      <c r="F198" s="72">
        <f>E198*($M$228+5)</f>
        <v>0</v>
      </c>
      <c r="G198" s="128"/>
      <c r="H198" s="274"/>
      <c r="I198" s="97"/>
      <c r="J198" s="106" t="s">
        <v>270</v>
      </c>
      <c r="K198" s="258"/>
      <c r="L198" s="272"/>
      <c r="M198" s="263"/>
      <c r="N198" s="98"/>
    </row>
    <row r="199" spans="1:14" ht="15.95" customHeight="1" thickBot="1">
      <c r="A199" s="18"/>
      <c r="B199" s="20"/>
      <c r="C199" s="20" t="s">
        <v>35</v>
      </c>
      <c r="D199" s="42">
        <f>SUM(D197:D198)</f>
        <v>2000</v>
      </c>
      <c r="E199" s="42">
        <f>SUM(E197:E198)</f>
        <v>0</v>
      </c>
      <c r="F199" s="43">
        <f>SUM(F197:F198)</f>
        <v>0</v>
      </c>
      <c r="G199" s="36"/>
      <c r="H199" s="141"/>
      <c r="I199" s="142"/>
      <c r="J199" s="143" t="s">
        <v>272</v>
      </c>
      <c r="K199" s="42">
        <f>SUM(K197)</f>
        <v>300</v>
      </c>
      <c r="L199" s="42">
        <f>SUM(L197)</f>
        <v>0</v>
      </c>
      <c r="M199" s="144">
        <f>SUM(M197)</f>
        <v>0</v>
      </c>
      <c r="N199" s="145"/>
    </row>
    <row r="200" spans="1:14" ht="15.95" customHeight="1">
      <c r="A200" s="245" t="s">
        <v>325</v>
      </c>
      <c r="B200" s="246"/>
      <c r="C200" s="246"/>
      <c r="D200" s="246"/>
      <c r="E200" s="246"/>
      <c r="F200" s="246"/>
      <c r="G200" s="247"/>
      <c r="H200" s="242" t="s">
        <v>361</v>
      </c>
      <c r="I200" s="243"/>
      <c r="J200" s="243"/>
      <c r="K200" s="243"/>
      <c r="L200" s="243"/>
      <c r="M200" s="243"/>
      <c r="N200" s="244"/>
    </row>
    <row r="201" spans="1:14" ht="15.95" customHeight="1">
      <c r="A201" s="126" t="s">
        <v>4</v>
      </c>
      <c r="B201" s="37" t="s">
        <v>5</v>
      </c>
      <c r="C201" s="37" t="s">
        <v>6</v>
      </c>
      <c r="D201" s="37" t="s">
        <v>7</v>
      </c>
      <c r="E201" s="37" t="s">
        <v>8</v>
      </c>
      <c r="F201" s="37" t="s">
        <v>9</v>
      </c>
      <c r="G201" s="127" t="s">
        <v>10</v>
      </c>
      <c r="H201" s="126" t="s">
        <v>4</v>
      </c>
      <c r="I201" s="37" t="s">
        <v>5</v>
      </c>
      <c r="J201" s="37" t="s">
        <v>6</v>
      </c>
      <c r="K201" s="37" t="s">
        <v>7</v>
      </c>
      <c r="L201" s="37" t="s">
        <v>8</v>
      </c>
      <c r="M201" s="37" t="s">
        <v>9</v>
      </c>
      <c r="N201" s="127" t="s">
        <v>10</v>
      </c>
    </row>
    <row r="202" spans="1:14" ht="15.95" customHeight="1">
      <c r="A202" s="9">
        <v>1</v>
      </c>
      <c r="B202" s="11"/>
      <c r="C202" s="86" t="s">
        <v>206</v>
      </c>
      <c r="D202" s="38">
        <v>1500</v>
      </c>
      <c r="E202" s="152"/>
      <c r="F202" s="39">
        <f>E202*($M$228+5)</f>
        <v>0</v>
      </c>
      <c r="G202" s="29"/>
      <c r="H202" s="162">
        <v>1</v>
      </c>
      <c r="I202" s="15"/>
      <c r="J202" s="105" t="s">
        <v>335</v>
      </c>
      <c r="K202" s="220">
        <v>2000</v>
      </c>
      <c r="L202" s="224"/>
      <c r="M202" s="222">
        <f>L202*($M$228+20)</f>
        <v>0</v>
      </c>
      <c r="N202" s="13"/>
    </row>
    <row r="203" spans="1:14" ht="15.95" customHeight="1" thickBot="1">
      <c r="A203" s="9">
        <v>2</v>
      </c>
      <c r="B203" s="11"/>
      <c r="C203" s="86" t="s">
        <v>207</v>
      </c>
      <c r="D203" s="38">
        <v>1100</v>
      </c>
      <c r="E203" s="152"/>
      <c r="F203" s="39">
        <f>E203*($M$228+5)</f>
        <v>0</v>
      </c>
      <c r="G203" s="29"/>
      <c r="H203" s="174"/>
      <c r="I203" s="136"/>
      <c r="J203" s="137" t="s">
        <v>273</v>
      </c>
      <c r="K203" s="221"/>
      <c r="L203" s="225"/>
      <c r="M203" s="223"/>
      <c r="N203" s="16"/>
    </row>
    <row r="204" spans="1:14" ht="15.95" customHeight="1" thickBot="1">
      <c r="A204" s="26">
        <v>3</v>
      </c>
      <c r="B204" s="15"/>
      <c r="C204" s="102" t="s">
        <v>208</v>
      </c>
      <c r="D204" s="41">
        <v>1300</v>
      </c>
      <c r="E204" s="150"/>
      <c r="F204" s="72">
        <f>E204*($M$228+5)</f>
        <v>0</v>
      </c>
      <c r="G204" s="128"/>
      <c r="H204" s="18"/>
      <c r="I204" s="20"/>
      <c r="J204" s="146" t="s">
        <v>272</v>
      </c>
      <c r="K204" s="42">
        <f>SUM(K202:K203)</f>
        <v>2000</v>
      </c>
      <c r="L204" s="42">
        <f>SUM(L202:L203)</f>
        <v>0</v>
      </c>
      <c r="M204" s="43">
        <f>SUM(M202:M203)</f>
        <v>0</v>
      </c>
      <c r="N204" s="36"/>
    </row>
    <row r="205" spans="1:14" ht="15.95" customHeight="1" thickBot="1">
      <c r="A205" s="18"/>
      <c r="B205" s="20"/>
      <c r="C205" s="20" t="s">
        <v>35</v>
      </c>
      <c r="D205" s="42">
        <f>SUM(D202:D204)</f>
        <v>3900</v>
      </c>
      <c r="E205" s="42">
        <f>SUM(E202:E204)</f>
        <v>0</v>
      </c>
      <c r="F205" s="43">
        <f>SUM(F202:F204)</f>
        <v>0</v>
      </c>
      <c r="G205" s="36"/>
    </row>
    <row r="206" spans="1:14" ht="15.95" customHeight="1">
      <c r="A206" s="226" t="s">
        <v>259</v>
      </c>
      <c r="B206" s="227"/>
      <c r="C206" s="227"/>
      <c r="D206" s="227"/>
      <c r="E206" s="227"/>
      <c r="F206" s="227"/>
      <c r="G206" s="228"/>
    </row>
    <row r="207" spans="1:14" ht="15.95" customHeight="1">
      <c r="A207" s="126" t="s">
        <v>4</v>
      </c>
      <c r="B207" s="37" t="s">
        <v>5</v>
      </c>
      <c r="C207" s="37" t="s">
        <v>6</v>
      </c>
      <c r="D207" s="37" t="s">
        <v>7</v>
      </c>
      <c r="E207" s="37" t="s">
        <v>8</v>
      </c>
      <c r="F207" s="37" t="s">
        <v>9</v>
      </c>
      <c r="G207" s="127" t="s">
        <v>10</v>
      </c>
    </row>
    <row r="208" spans="1:14" ht="15.95" customHeight="1">
      <c r="A208" s="9">
        <v>1</v>
      </c>
      <c r="B208" s="6"/>
      <c r="C208" s="107" t="s">
        <v>267</v>
      </c>
      <c r="D208" s="62">
        <v>950</v>
      </c>
      <c r="E208" s="152"/>
      <c r="F208" s="63">
        <f>E208*($M$228+5)</f>
        <v>0</v>
      </c>
      <c r="G208" s="58"/>
    </row>
    <row r="209" spans="1:14" ht="15.95" customHeight="1">
      <c r="A209" s="9">
        <v>2</v>
      </c>
      <c r="B209" s="6"/>
      <c r="C209" s="107" t="s">
        <v>269</v>
      </c>
      <c r="D209" s="62">
        <v>1480</v>
      </c>
      <c r="E209" s="152"/>
      <c r="F209" s="63">
        <f>E209*($M$228+5)</f>
        <v>0</v>
      </c>
      <c r="G209" s="58"/>
    </row>
    <row r="210" spans="1:14" ht="15.95" customHeight="1" thickBot="1">
      <c r="A210" s="26">
        <v>3</v>
      </c>
      <c r="B210" s="27"/>
      <c r="C210" s="87" t="s">
        <v>271</v>
      </c>
      <c r="D210" s="138">
        <v>470</v>
      </c>
      <c r="E210" s="150"/>
      <c r="F210" s="139">
        <f>E210*($M$228+5)</f>
        <v>0</v>
      </c>
      <c r="G210" s="140"/>
    </row>
    <row r="211" spans="1:14" ht="15.95" customHeight="1" thickBot="1">
      <c r="A211" s="18"/>
      <c r="B211" s="20"/>
      <c r="C211" s="20" t="s">
        <v>35</v>
      </c>
      <c r="D211" s="42">
        <f>SUM(D208:D210)</f>
        <v>2900</v>
      </c>
      <c r="E211" s="42">
        <f>SUM(E208:E210)</f>
        <v>0</v>
      </c>
      <c r="F211" s="43">
        <f>SUM(F208:F210)</f>
        <v>0</v>
      </c>
      <c r="G211" s="36"/>
    </row>
    <row r="212" spans="1:14" ht="15.95" customHeight="1">
      <c r="A212" s="229" t="s">
        <v>274</v>
      </c>
      <c r="B212" s="230"/>
      <c r="C212" s="230"/>
      <c r="D212" s="230"/>
      <c r="E212" s="230"/>
      <c r="F212" s="230"/>
      <c r="G212" s="231"/>
    </row>
    <row r="213" spans="1:14" ht="15.95" customHeight="1">
      <c r="A213" s="126" t="s">
        <v>260</v>
      </c>
      <c r="B213" s="37" t="s">
        <v>261</v>
      </c>
      <c r="C213" s="37" t="s">
        <v>262</v>
      </c>
      <c r="D213" s="37" t="s">
        <v>263</v>
      </c>
      <c r="E213" s="37" t="s">
        <v>264</v>
      </c>
      <c r="F213" s="37" t="s">
        <v>265</v>
      </c>
      <c r="G213" s="127" t="s">
        <v>266</v>
      </c>
    </row>
    <row r="214" spans="1:14" ht="15.95" customHeight="1" thickBot="1">
      <c r="A214" s="134">
        <v>1</v>
      </c>
      <c r="B214" s="97"/>
      <c r="C214" s="106" t="s">
        <v>275</v>
      </c>
      <c r="D214" s="135">
        <v>1300</v>
      </c>
      <c r="E214" s="151"/>
      <c r="F214" s="72">
        <f>E214*(M228+5)</f>
        <v>0</v>
      </c>
      <c r="G214" s="98"/>
    </row>
    <row r="215" spans="1:14" ht="15.95" customHeight="1" thickBot="1">
      <c r="A215" s="141"/>
      <c r="B215" s="142"/>
      <c r="C215" s="143" t="s">
        <v>272</v>
      </c>
      <c r="D215" s="42">
        <f>SUM(D214)</f>
        <v>1300</v>
      </c>
      <c r="E215" s="42">
        <f>SUM(E214)</f>
        <v>0</v>
      </c>
      <c r="F215" s="144">
        <f>SUM(F214)</f>
        <v>0</v>
      </c>
      <c r="G215" s="145"/>
      <c r="H215" s="115" t="s">
        <v>138</v>
      </c>
      <c r="I215" s="77"/>
      <c r="J215" s="77"/>
      <c r="K215" s="32"/>
      <c r="L215" s="33"/>
      <c r="M215" s="33"/>
      <c r="N215" s="34"/>
    </row>
    <row r="216" spans="1:14" ht="15.95" customHeight="1">
      <c r="H216" s="116" t="s">
        <v>140</v>
      </c>
      <c r="I216" s="31"/>
      <c r="J216" s="31"/>
      <c r="N216" s="35"/>
    </row>
    <row r="217" spans="1:14" ht="15.95" customHeight="1">
      <c r="H217" s="171" t="s">
        <v>319</v>
      </c>
      <c r="I217" s="172"/>
      <c r="J217" s="172"/>
      <c r="K217" s="172"/>
      <c r="L217" s="172"/>
      <c r="M217" s="172"/>
      <c r="N217" s="173"/>
    </row>
    <row r="218" spans="1:14" ht="15.95" customHeight="1">
      <c r="H218" s="171"/>
      <c r="I218" s="172"/>
      <c r="J218" s="172"/>
      <c r="K218" s="172"/>
      <c r="L218" s="172"/>
      <c r="M218" s="172"/>
      <c r="N218" s="173"/>
    </row>
    <row r="219" spans="1:14" ht="15.95" customHeight="1">
      <c r="H219" s="116" t="s">
        <v>143</v>
      </c>
      <c r="I219" s="31"/>
      <c r="J219" s="31"/>
      <c r="N219" s="35"/>
    </row>
    <row r="220" spans="1:14" ht="15.95" customHeight="1" thickBot="1">
      <c r="H220" s="117" t="s">
        <v>145</v>
      </c>
      <c r="I220" s="118"/>
      <c r="J220" s="118"/>
      <c r="K220" s="118"/>
      <c r="L220" s="118"/>
      <c r="M220" s="118"/>
      <c r="N220" s="119"/>
    </row>
    <row r="221" spans="1:14" ht="15.95" customHeight="1">
      <c r="A221" s="4"/>
      <c r="B221" s="1"/>
      <c r="H221" s="31"/>
      <c r="I221" s="31"/>
      <c r="J221" s="31"/>
      <c r="K221" s="31"/>
      <c r="L221" s="31"/>
      <c r="M221" s="31"/>
      <c r="N221" s="31"/>
    </row>
    <row r="222" spans="1:14" ht="15.95" customHeight="1"/>
    <row r="223" spans="1:14" ht="15.95" customHeight="1" thickBot="1">
      <c r="H223" s="170" t="s">
        <v>148</v>
      </c>
      <c r="I223" s="170"/>
      <c r="J223" s="170"/>
      <c r="K223" s="170"/>
      <c r="L223" s="170"/>
      <c r="M223" s="170"/>
      <c r="N223" s="170"/>
    </row>
    <row r="224" spans="1:14" ht="15.95" customHeight="1">
      <c r="A224" s="109" t="s">
        <v>276</v>
      </c>
      <c r="B224" s="110"/>
      <c r="C224" s="110"/>
      <c r="D224" s="89"/>
      <c r="E224" s="89"/>
      <c r="F224" s="89"/>
      <c r="G224" s="122"/>
      <c r="H224" s="232" t="s">
        <v>317</v>
      </c>
      <c r="I224" s="233"/>
      <c r="J224" s="48" t="s">
        <v>150</v>
      </c>
      <c r="K224" s="185" t="s">
        <v>151</v>
      </c>
      <c r="L224" s="216"/>
      <c r="M224" s="185" t="s">
        <v>152</v>
      </c>
      <c r="N224" s="186"/>
    </row>
    <row r="225" spans="1:14" ht="15.95" customHeight="1">
      <c r="A225" s="111"/>
      <c r="B225" s="123"/>
      <c r="C225" s="123"/>
      <c r="D225" s="124"/>
      <c r="E225" s="124"/>
      <c r="F225" s="124"/>
      <c r="G225" s="91"/>
      <c r="H225" s="234"/>
      <c r="I225" s="235"/>
      <c r="J225" s="189"/>
      <c r="K225" s="179"/>
      <c r="L225" s="183"/>
      <c r="M225" s="179"/>
      <c r="N225" s="180"/>
    </row>
    <row r="226" spans="1:14" ht="15.95" customHeight="1">
      <c r="A226" s="90"/>
      <c r="B226" s="124"/>
      <c r="C226" s="124"/>
      <c r="D226" s="124"/>
      <c r="E226" s="124"/>
      <c r="F226" s="124"/>
      <c r="G226" s="91"/>
      <c r="H226" s="234"/>
      <c r="I226" s="235"/>
      <c r="J226" s="190"/>
      <c r="K226" s="181"/>
      <c r="L226" s="184"/>
      <c r="M226" s="181"/>
      <c r="N226" s="182"/>
    </row>
    <row r="227" spans="1:14" ht="15.95" customHeight="1">
      <c r="A227" s="90"/>
      <c r="B227" s="124"/>
      <c r="C227" s="124"/>
      <c r="D227" s="124"/>
      <c r="E227" s="124"/>
      <c r="F227" s="124"/>
      <c r="G227" s="91"/>
      <c r="H227" s="234"/>
      <c r="I227" s="235"/>
      <c r="J227" s="49" t="s">
        <v>156</v>
      </c>
      <c r="K227" s="177" t="s">
        <v>157</v>
      </c>
      <c r="L227" s="178"/>
      <c r="M227" s="175" t="s">
        <v>323</v>
      </c>
      <c r="N227" s="176"/>
    </row>
    <row r="228" spans="1:14" ht="15.95" customHeight="1">
      <c r="A228" s="90"/>
      <c r="B228" s="124"/>
      <c r="C228" s="124"/>
      <c r="D228" s="124"/>
      <c r="E228" s="124"/>
      <c r="F228" s="124"/>
      <c r="G228" s="91"/>
      <c r="H228" s="234"/>
      <c r="I228" s="235"/>
      <c r="J228" s="189"/>
      <c r="K228" s="238" t="s">
        <v>11</v>
      </c>
      <c r="L228" s="239"/>
      <c r="M228" s="191">
        <f>IFERROR(VLOOKUP(K228,Sheet1!$B$4:$C$15,2,FALSE),"")</f>
        <v>4.5</v>
      </c>
      <c r="N228" s="192"/>
    </row>
    <row r="229" spans="1:14" ht="15.95" customHeight="1" thickBot="1">
      <c r="A229" s="90"/>
      <c r="B229" s="124"/>
      <c r="C229" s="124"/>
      <c r="D229" s="124"/>
      <c r="E229" s="124"/>
      <c r="F229" s="124"/>
      <c r="G229" s="91"/>
      <c r="H229" s="236"/>
      <c r="I229" s="237"/>
      <c r="J229" s="217"/>
      <c r="K229" s="240"/>
      <c r="L229" s="241"/>
      <c r="M229" s="193"/>
      <c r="N229" s="194"/>
    </row>
    <row r="230" spans="1:14" ht="15.95" customHeight="1">
      <c r="A230" s="90"/>
      <c r="B230" s="124"/>
      <c r="C230" s="124"/>
      <c r="D230" s="124"/>
      <c r="E230" s="124"/>
      <c r="F230" s="124"/>
      <c r="G230" s="91"/>
      <c r="K230" s="218" t="s">
        <v>277</v>
      </c>
      <c r="L230" s="219"/>
      <c r="M230" s="201" t="s">
        <v>330</v>
      </c>
      <c r="N230" s="202"/>
    </row>
    <row r="231" spans="1:14" ht="15.95" customHeight="1">
      <c r="A231" s="90"/>
      <c r="B231" s="124"/>
      <c r="C231" s="124"/>
      <c r="D231" s="124"/>
      <c r="E231" s="124"/>
      <c r="F231" s="124"/>
      <c r="G231" s="91"/>
      <c r="I231" s="215" t="s">
        <v>163</v>
      </c>
      <c r="J231" s="214" t="s">
        <v>328</v>
      </c>
      <c r="K231" s="207">
        <f>L204+E211+E191+L187+L169+E160+E205+E199+E150+L148+E215+L199</f>
        <v>0</v>
      </c>
      <c r="L231" s="208"/>
      <c r="M231" s="203">
        <f>M204+F211+F191+M187+M169+F160+F205+F199+F150+M148+F215+M199</f>
        <v>0</v>
      </c>
      <c r="N231" s="204"/>
    </row>
    <row r="232" spans="1:14" ht="15.95" customHeight="1" thickBot="1">
      <c r="A232" s="90"/>
      <c r="B232" s="124"/>
      <c r="C232" s="124"/>
      <c r="D232" s="124"/>
      <c r="E232" s="124"/>
      <c r="F232" s="124"/>
      <c r="G232" s="91"/>
      <c r="I232" s="215"/>
      <c r="J232" s="214"/>
      <c r="K232" s="209"/>
      <c r="L232" s="210"/>
      <c r="M232" s="205"/>
      <c r="N232" s="206"/>
    </row>
    <row r="233" spans="1:14" ht="15.95" customHeight="1">
      <c r="A233" s="90"/>
      <c r="B233" s="124"/>
      <c r="C233" s="124"/>
      <c r="D233" s="124"/>
      <c r="E233" s="124"/>
      <c r="F233" s="124"/>
      <c r="G233" s="91"/>
      <c r="I233" s="215" t="s">
        <v>329</v>
      </c>
      <c r="J233" s="213" t="s">
        <v>332</v>
      </c>
      <c r="M233" s="201" t="s">
        <v>331</v>
      </c>
      <c r="N233" s="202"/>
    </row>
    <row r="234" spans="1:14" ht="15" customHeight="1">
      <c r="A234" s="90"/>
      <c r="B234" s="124"/>
      <c r="C234" s="124"/>
      <c r="D234" s="124"/>
      <c r="E234" s="124"/>
      <c r="F234" s="124"/>
      <c r="G234" s="91"/>
      <c r="I234" s="215"/>
      <c r="J234" s="213"/>
      <c r="M234" s="197">
        <f>M231*1.1</f>
        <v>0</v>
      </c>
      <c r="N234" s="198"/>
    </row>
    <row r="235" spans="1:14" ht="15" customHeight="1" thickBot="1">
      <c r="A235" s="90"/>
      <c r="B235" s="124"/>
      <c r="C235" s="124"/>
      <c r="D235" s="124"/>
      <c r="E235" s="124"/>
      <c r="F235" s="124"/>
      <c r="G235" s="91"/>
      <c r="M235" s="199"/>
      <c r="N235" s="200"/>
    </row>
    <row r="236" spans="1:14" ht="15.75" customHeight="1" thickBot="1">
      <c r="A236" s="90"/>
      <c r="B236" s="124"/>
      <c r="C236" s="124"/>
      <c r="D236" s="124"/>
      <c r="E236" s="124"/>
      <c r="F236" s="124"/>
      <c r="G236" s="91"/>
    </row>
    <row r="237" spans="1:14" ht="15.75" customHeight="1">
      <c r="A237" s="90"/>
      <c r="B237" s="124"/>
      <c r="C237" s="124"/>
      <c r="D237" s="124"/>
      <c r="E237" s="124"/>
      <c r="F237" s="124"/>
      <c r="G237" s="91"/>
      <c r="J237" s="61" t="s">
        <v>278</v>
      </c>
    </row>
    <row r="238" spans="1:14" ht="15.75" customHeight="1">
      <c r="A238" s="90"/>
      <c r="B238" s="124"/>
      <c r="C238" s="124"/>
      <c r="D238" s="124"/>
      <c r="E238" s="124"/>
      <c r="F238" s="124"/>
      <c r="G238" s="91"/>
      <c r="J238" s="187">
        <f>K204+D211+D191+K187+K169+D160+D205+D199+D150+K148+D215+K199</f>
        <v>125530</v>
      </c>
      <c r="K238" s="262" t="s">
        <v>170</v>
      </c>
    </row>
    <row r="239" spans="1:14" ht="15.75" customHeight="1" thickBot="1">
      <c r="A239" s="90"/>
      <c r="B239" s="124"/>
      <c r="C239" s="124"/>
      <c r="D239" s="124"/>
      <c r="E239" s="124"/>
      <c r="F239" s="124"/>
      <c r="G239" s="91"/>
      <c r="J239" s="188"/>
      <c r="K239" s="262"/>
    </row>
    <row r="240" spans="1:14" ht="15.75" customHeight="1">
      <c r="A240" s="90"/>
      <c r="B240" s="124"/>
      <c r="C240" s="124"/>
      <c r="D240" s="124"/>
      <c r="E240" s="124"/>
      <c r="F240" s="124"/>
      <c r="G240" s="91"/>
    </row>
    <row r="241" spans="1:15" ht="15.75" customHeight="1" thickBot="1">
      <c r="A241" s="90"/>
      <c r="B241" s="124"/>
      <c r="C241" s="124"/>
      <c r="D241" s="124"/>
      <c r="E241" s="124"/>
      <c r="F241" s="124"/>
      <c r="G241" s="91"/>
    </row>
    <row r="242" spans="1:15" ht="15.75" customHeight="1">
      <c r="A242" s="90"/>
      <c r="B242" s="124"/>
      <c r="C242" s="124"/>
      <c r="D242" s="124"/>
      <c r="E242" s="124"/>
      <c r="F242" s="124"/>
      <c r="G242" s="91"/>
      <c r="J242" s="64" t="s">
        <v>279</v>
      </c>
    </row>
    <row r="243" spans="1:15" ht="15.75" customHeight="1">
      <c r="A243" s="90"/>
      <c r="B243" s="124"/>
      <c r="C243" s="124"/>
      <c r="D243" s="124"/>
      <c r="E243" s="124"/>
      <c r="F243" s="124"/>
      <c r="G243" s="91"/>
      <c r="J243" s="260">
        <f>J238+J119</f>
        <v>327540</v>
      </c>
      <c r="K243" s="196" t="s">
        <v>170</v>
      </c>
    </row>
    <row r="244" spans="1:15" ht="15.75" customHeight="1" thickBot="1">
      <c r="A244" s="90"/>
      <c r="B244" s="124"/>
      <c r="C244" s="124"/>
      <c r="D244" s="124"/>
      <c r="E244" s="124"/>
      <c r="F244" s="124"/>
      <c r="G244" s="91"/>
      <c r="J244" s="261"/>
      <c r="K244" s="196"/>
    </row>
    <row r="245" spans="1:15" ht="15.75" customHeight="1">
      <c r="A245" s="90"/>
      <c r="B245" s="124"/>
      <c r="C245" s="124"/>
      <c r="D245" s="124"/>
      <c r="E245" s="124"/>
      <c r="F245" s="124"/>
      <c r="G245" s="91"/>
      <c r="J245" s="100"/>
      <c r="K245" s="101"/>
    </row>
    <row r="246" spans="1:15" ht="15.75" customHeight="1" thickBot="1">
      <c r="A246" s="92"/>
      <c r="B246" s="93"/>
      <c r="C246" s="93"/>
      <c r="D246" s="93"/>
      <c r="E246" s="93"/>
      <c r="F246" s="93"/>
      <c r="G246" s="94"/>
      <c r="J246" s="100"/>
      <c r="K246" s="101"/>
    </row>
    <row r="247" spans="1:15" ht="14.25" customHeight="1">
      <c r="J247" s="100"/>
      <c r="K247" s="101"/>
    </row>
    <row r="248" spans="1:15" ht="27.75">
      <c r="A248" s="259" t="s">
        <v>172</v>
      </c>
      <c r="B248" s="259"/>
      <c r="C248" s="259"/>
      <c r="D248" s="259"/>
      <c r="E248" s="259"/>
      <c r="F248" s="259"/>
      <c r="G248" s="259"/>
      <c r="H248" s="259"/>
      <c r="I248" s="259"/>
      <c r="J248" s="259"/>
      <c r="K248" s="259"/>
      <c r="L248" s="259"/>
      <c r="M248" s="259"/>
      <c r="N248" s="259"/>
      <c r="O248" s="96"/>
    </row>
    <row r="249" spans="1:15" ht="27.75">
      <c r="J249" s="100"/>
      <c r="K249" s="101"/>
    </row>
    <row r="251" spans="1:15" ht="27.75">
      <c r="H251" s="99"/>
      <c r="I251" s="99"/>
      <c r="J251" s="99"/>
      <c r="K251" s="99"/>
      <c r="L251" s="99"/>
      <c r="M251" s="99"/>
      <c r="N251" s="99"/>
    </row>
    <row r="252" spans="1:15" ht="27.75">
      <c r="H252" s="75"/>
      <c r="I252" s="75"/>
      <c r="J252" s="75"/>
      <c r="K252" s="75"/>
      <c r="L252" s="75"/>
      <c r="M252" s="75"/>
      <c r="N252" s="75"/>
    </row>
    <row r="253" spans="1:15" ht="27.75">
      <c r="H253" s="99"/>
      <c r="I253" s="99"/>
      <c r="J253" s="99"/>
      <c r="K253" s="99"/>
      <c r="L253" s="99"/>
      <c r="M253" s="99"/>
      <c r="N253" s="99"/>
    </row>
  </sheetData>
  <mergeCells count="103">
    <mergeCell ref="M197:M198"/>
    <mergeCell ref="H106:I111"/>
    <mergeCell ref="J110:J111"/>
    <mergeCell ref="K107:L108"/>
    <mergeCell ref="K110:L111"/>
    <mergeCell ref="K109:L109"/>
    <mergeCell ref="A153:G153"/>
    <mergeCell ref="A161:G161"/>
    <mergeCell ref="A73:A75"/>
    <mergeCell ref="A95:A96"/>
    <mergeCell ref="A91:A92"/>
    <mergeCell ref="A89:A90"/>
    <mergeCell ref="A87:G87"/>
    <mergeCell ref="H170:N170"/>
    <mergeCell ref="A123:N123"/>
    <mergeCell ref="A127:N127"/>
    <mergeCell ref="L197:L198"/>
    <mergeCell ref="H197:H198"/>
    <mergeCell ref="A248:N248"/>
    <mergeCell ref="K243:K244"/>
    <mergeCell ref="J243:J244"/>
    <mergeCell ref="K238:K239"/>
    <mergeCell ref="J238:J239"/>
    <mergeCell ref="I231:I232"/>
    <mergeCell ref="J231:J232"/>
    <mergeCell ref="I233:I234"/>
    <mergeCell ref="J233:J234"/>
    <mergeCell ref="M234:N235"/>
    <mergeCell ref="M233:N233"/>
    <mergeCell ref="M231:N232"/>
    <mergeCell ref="K231:L232"/>
    <mergeCell ref="M230:N230"/>
    <mergeCell ref="J228:J229"/>
    <mergeCell ref="K230:L230"/>
    <mergeCell ref="J225:J226"/>
    <mergeCell ref="A126:N126"/>
    <mergeCell ref="H202:H203"/>
    <mergeCell ref="K202:K203"/>
    <mergeCell ref="M202:M203"/>
    <mergeCell ref="L202:L203"/>
    <mergeCell ref="H223:N223"/>
    <mergeCell ref="K224:L224"/>
    <mergeCell ref="A206:G206"/>
    <mergeCell ref="A212:G212"/>
    <mergeCell ref="H224:I229"/>
    <mergeCell ref="M228:N229"/>
    <mergeCell ref="K228:L229"/>
    <mergeCell ref="H200:N200"/>
    <mergeCell ref="A200:G200"/>
    <mergeCell ref="A129:G129"/>
    <mergeCell ref="H153:N153"/>
    <mergeCell ref="H195:N195"/>
    <mergeCell ref="H129:N129"/>
    <mergeCell ref="A195:G195"/>
    <mergeCell ref="K197:K198"/>
    <mergeCell ref="M227:N227"/>
    <mergeCell ref="K227:L227"/>
    <mergeCell ref="M225:N226"/>
    <mergeCell ref="H217:N218"/>
    <mergeCell ref="K225:L226"/>
    <mergeCell ref="M224:N224"/>
    <mergeCell ref="J119:J120"/>
    <mergeCell ref="J107:J108"/>
    <mergeCell ref="M106:N106"/>
    <mergeCell ref="M107:N108"/>
    <mergeCell ref="M110:N111"/>
    <mergeCell ref="M109:N109"/>
    <mergeCell ref="K119:K120"/>
    <mergeCell ref="M116:N117"/>
    <mergeCell ref="M115:N115"/>
    <mergeCell ref="M113:N114"/>
    <mergeCell ref="K113:L114"/>
    <mergeCell ref="M112:N112"/>
    <mergeCell ref="K112:L112"/>
    <mergeCell ref="J115:J116"/>
    <mergeCell ref="J113:J114"/>
    <mergeCell ref="I115:I116"/>
    <mergeCell ref="I113:I114"/>
    <mergeCell ref="K106:L106"/>
    <mergeCell ref="A1:N1"/>
    <mergeCell ref="H19:N19"/>
    <mergeCell ref="A22:A23"/>
    <mergeCell ref="A2:N2"/>
    <mergeCell ref="A19:G19"/>
    <mergeCell ref="A4:N4"/>
    <mergeCell ref="H105:N105"/>
    <mergeCell ref="H100:N101"/>
    <mergeCell ref="H36:N36"/>
    <mergeCell ref="A58:A59"/>
    <mergeCell ref="A56:A57"/>
    <mergeCell ref="H56:N56"/>
    <mergeCell ref="A44:G44"/>
    <mergeCell ref="A60:A61"/>
    <mergeCell ref="A70:A71"/>
    <mergeCell ref="A51:A52"/>
    <mergeCell ref="A49:A50"/>
    <mergeCell ref="A47:A48"/>
    <mergeCell ref="A28:A29"/>
    <mergeCell ref="A79:A81"/>
    <mergeCell ref="A53:A54"/>
    <mergeCell ref="A68:A69"/>
    <mergeCell ref="A66:A67"/>
    <mergeCell ref="A62:A65"/>
  </mergeCells>
  <phoneticPr fontId="1"/>
  <dataValidations count="1">
    <dataValidation type="list" allowBlank="1" showInputMessage="1" showErrorMessage="1" sqref="K228:L229 K110" xr:uid="{C1D24E43-6062-4735-AAEA-E0CCDE043A20}">
      <formula1>$P$5:$P$16</formula1>
    </dataValidation>
  </dataValidations>
  <pageMargins left="0.23622047244094491" right="0.15748031496062992" top="0.19685039370078741" bottom="0.19685039370078741" header="0.15748031496062992" footer="0.15748031496062992"/>
  <pageSetup paperSize="8"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0B43-2C99-4142-9B93-1C142D2669CB}">
  <dimension ref="B3:C15"/>
  <sheetViews>
    <sheetView workbookViewId="0"/>
  </sheetViews>
  <sheetFormatPr defaultRowHeight="18.75"/>
  <cols>
    <col min="2" max="2" width="24.25" bestFit="1" customWidth="1"/>
    <col min="5" max="5" width="22.625" bestFit="1" customWidth="1"/>
  </cols>
  <sheetData>
    <row r="3" spans="2:3">
      <c r="B3" s="68" t="s">
        <v>2</v>
      </c>
      <c r="C3" s="69" t="s">
        <v>3</v>
      </c>
    </row>
    <row r="4" spans="2:3">
      <c r="B4" s="67" t="s">
        <v>280</v>
      </c>
      <c r="C4" s="120">
        <v>4.5</v>
      </c>
    </row>
    <row r="5" spans="2:3" ht="19.5">
      <c r="B5" s="67" t="s">
        <v>281</v>
      </c>
      <c r="C5" s="120">
        <v>5</v>
      </c>
    </row>
    <row r="6" spans="2:3" ht="19.5">
      <c r="B6" s="67" t="s">
        <v>282</v>
      </c>
      <c r="C6" s="120">
        <v>8</v>
      </c>
    </row>
    <row r="7" spans="2:3">
      <c r="B7" s="67" t="s">
        <v>283</v>
      </c>
      <c r="C7" s="120">
        <v>9</v>
      </c>
    </row>
    <row r="8" spans="2:3">
      <c r="B8" s="67" t="s">
        <v>284</v>
      </c>
      <c r="C8" s="121" t="s">
        <v>327</v>
      </c>
    </row>
    <row r="9" spans="2:3">
      <c r="B9" s="67" t="s">
        <v>285</v>
      </c>
      <c r="C9" s="121" t="s">
        <v>327</v>
      </c>
    </row>
    <row r="10" spans="2:3">
      <c r="B10" s="67" t="s">
        <v>286</v>
      </c>
      <c r="C10" s="120">
        <v>3.8</v>
      </c>
    </row>
    <row r="11" spans="2:3" ht="19.5">
      <c r="B11" s="67" t="s">
        <v>287</v>
      </c>
      <c r="C11" s="120">
        <v>4.3</v>
      </c>
    </row>
    <row r="12" spans="2:3" ht="19.5">
      <c r="B12" s="67" t="s">
        <v>288</v>
      </c>
      <c r="C12" s="120">
        <v>7.5</v>
      </c>
    </row>
    <row r="13" spans="2:3">
      <c r="B13" s="67" t="s">
        <v>289</v>
      </c>
      <c r="C13" s="120">
        <v>8.5</v>
      </c>
    </row>
    <row r="14" spans="2:3">
      <c r="B14" s="67" t="s">
        <v>290</v>
      </c>
      <c r="C14" s="121" t="s">
        <v>327</v>
      </c>
    </row>
    <row r="15" spans="2:3">
      <c r="B15" s="67" t="s">
        <v>291</v>
      </c>
      <c r="C15" s="121" t="s">
        <v>327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26</vt:i4>
      </vt:variant>
    </vt:vector>
  </HeadingPairs>
  <TitlesOfParts>
    <vt:vector size="28" baseType="lpstr">
      <vt:lpstr>エリア軒数一覧表</vt:lpstr>
      <vt:lpstr>Sheet1</vt:lpstr>
      <vt:lpstr>エリア軒数一覧表!A2_10000枚以上</vt:lpstr>
      <vt:lpstr>A2_10000枚以上</vt:lpstr>
      <vt:lpstr>エリア軒数一覧表!A2_10000枚未満</vt:lpstr>
      <vt:lpstr>A2_10000枚未満</vt:lpstr>
      <vt:lpstr>エリア軒数一覧表!A3_10000枚以上</vt:lpstr>
      <vt:lpstr>A3_10000枚以上</vt:lpstr>
      <vt:lpstr>エリア軒数一覧表!A3_10000枚未満</vt:lpstr>
      <vt:lpstr>A3_10000枚未満</vt:lpstr>
      <vt:lpstr>エリア軒数一覧表!A4以下_10000枚以上</vt:lpstr>
      <vt:lpstr>A4以下_10000枚以上</vt:lpstr>
      <vt:lpstr>エリア軒数一覧表!A4以下_10000枚未満</vt:lpstr>
      <vt:lpstr>A4以下_10000枚未満</vt:lpstr>
      <vt:lpstr>エリア軒数一覧表!B2以上_10000枚以上</vt:lpstr>
      <vt:lpstr>B2以上_10000枚以上</vt:lpstr>
      <vt:lpstr>エリア軒数一覧表!B2以上_10000枚未満</vt:lpstr>
      <vt:lpstr>B2以上_10000枚未満</vt:lpstr>
      <vt:lpstr>エリア軒数一覧表!B3_10000枚以上</vt:lpstr>
      <vt:lpstr>B3_10000枚以上</vt:lpstr>
      <vt:lpstr>エリア軒数一覧表!B3_10000枚未満</vt:lpstr>
      <vt:lpstr>B3_10000枚未満</vt:lpstr>
      <vt:lpstr>エリア軒数一覧表!B4_10000枚以上</vt:lpstr>
      <vt:lpstr>B4_10000枚以上</vt:lpstr>
      <vt:lpstr>エリア軒数一覧表!B4_10000枚未満</vt:lpstr>
      <vt:lpstr>B4_10000枚未満</vt:lpstr>
      <vt:lpstr>エリア軒数一覧表!Print_Area</vt:lpstr>
      <vt:lpstr>エリア軒数一覧表!カテゴリー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Aim</dc:creator>
  <cp:keywords/>
  <dc:description/>
  <cp:lastModifiedBy>アイム 株式会社</cp:lastModifiedBy>
  <cp:revision/>
  <cp:lastPrinted>2026-01-12T08:58:24Z</cp:lastPrinted>
  <dcterms:created xsi:type="dcterms:W3CDTF">2021-04-23T02:02:42Z</dcterms:created>
  <dcterms:modified xsi:type="dcterms:W3CDTF">2026-04-24T01:25:02Z</dcterms:modified>
  <cp:category/>
  <cp:contentStatus/>
</cp:coreProperties>
</file>